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0" yWindow="-90" windowWidth="9165" windowHeight="10125" activeTab="3"/>
  </bookViews>
  <sheets>
    <sheet name="Centro" sheetId="1" r:id="rId1"/>
    <sheet name="Sur" sheetId="2" r:id="rId2"/>
    <sheet name="Parametros" sheetId="3" r:id="rId3"/>
    <sheet name="Tabla calculo IPL" sheetId="4" r:id="rId4"/>
  </sheets>
  <calcPr calcId="145621"/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4" i="4"/>
  <c r="H52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4" i="4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7" i="2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7" i="1"/>
  <c r="M4" i="4" l="1"/>
  <c r="D41" i="2"/>
  <c r="E41" i="2"/>
  <c r="F41" i="2"/>
  <c r="G41" i="2"/>
  <c r="H41" i="2"/>
  <c r="C41" i="2"/>
  <c r="D38" i="1"/>
  <c r="E38" i="1"/>
  <c r="F38" i="1"/>
  <c r="G38" i="1"/>
  <c r="H38" i="1"/>
  <c r="C38" i="1"/>
</calcChain>
</file>

<file path=xl/sharedStrings.xml><?xml version="1.0" encoding="utf-8"?>
<sst xmlns="http://schemas.openxmlformats.org/spreadsheetml/2006/main" count="189" uniqueCount="90">
  <si>
    <t>Cél/L</t>
  </si>
  <si>
    <t>CYANOPHYCEAE</t>
  </si>
  <si>
    <t>Microcystis elachista (Col/L)</t>
  </si>
  <si>
    <t>Chroococcus sp.</t>
  </si>
  <si>
    <t>Gomphosphaeria lacustris (Col/L)</t>
  </si>
  <si>
    <t>BACILLARIOPHYCEAE</t>
  </si>
  <si>
    <t>Cyclotella meneghiniana</t>
  </si>
  <si>
    <t xml:space="preserve">Aulacoseira granulata </t>
  </si>
  <si>
    <t>Aulacoseira distans</t>
  </si>
  <si>
    <t>Diatoma sp.</t>
  </si>
  <si>
    <t>Aulacoseira italica</t>
  </si>
  <si>
    <t>Cymbella affinis</t>
  </si>
  <si>
    <t>Fragilaria crotonensis</t>
  </si>
  <si>
    <t>Nitzschia acicularis</t>
  </si>
  <si>
    <t>Frustulia sp.</t>
  </si>
  <si>
    <t>Hannaea arcus</t>
  </si>
  <si>
    <t>Rhoicosphenia curvata</t>
  </si>
  <si>
    <t>Gyrosigma sp.</t>
  </si>
  <si>
    <t>Tabellaria flocculosa</t>
  </si>
  <si>
    <t>Nitzschia palea</t>
  </si>
  <si>
    <t>Fragilaria sp.</t>
  </si>
  <si>
    <t>Otras diatomeas céntricas</t>
  </si>
  <si>
    <t>Surirella pseudolinearis</t>
  </si>
  <si>
    <t>Otras diatomeas penadas</t>
  </si>
  <si>
    <t>Navicula sp.</t>
  </si>
  <si>
    <t>Pinnularia sp.</t>
  </si>
  <si>
    <t>Nitzschia kuetzingiana</t>
  </si>
  <si>
    <t>CHRYSOPHYCEAE</t>
  </si>
  <si>
    <t>Dinobryon divergens</t>
  </si>
  <si>
    <t>Dinobryon cylindricum</t>
  </si>
  <si>
    <t>DINOPHYCEAE</t>
  </si>
  <si>
    <t>Peridinium willei</t>
  </si>
  <si>
    <t>CRYPTOPHYCEAE</t>
  </si>
  <si>
    <t>Rhodomonas lacustris</t>
  </si>
  <si>
    <t>Cryptomonas ovata</t>
  </si>
  <si>
    <t>Cryptomonas erosa</t>
  </si>
  <si>
    <t>CHLOROPHYCEAE</t>
  </si>
  <si>
    <t>Crucigeniella apiculata</t>
  </si>
  <si>
    <t>Sphaerocystis schroeteri</t>
  </si>
  <si>
    <t>Botryocuccus braunii (Col/L)</t>
  </si>
  <si>
    <t>Eudorina elegans</t>
  </si>
  <si>
    <t>Elakatothrix gelatinosa</t>
  </si>
  <si>
    <t>Quadrigula closterioides</t>
  </si>
  <si>
    <t>Ankistrodesmus falcatus</t>
  </si>
  <si>
    <t>Monoraphidium saxatile</t>
  </si>
  <si>
    <t>Closterium sp.</t>
  </si>
  <si>
    <t>Nephrocytium aff limneticum</t>
  </si>
  <si>
    <t>Monoraphidium minutum</t>
  </si>
  <si>
    <t>Crucigeniella rectangularis</t>
  </si>
  <si>
    <t>Monoraphidium contortum</t>
  </si>
  <si>
    <t>Dictyosphaerium pulchellum</t>
  </si>
  <si>
    <t>Staurodesmus triangularis</t>
  </si>
  <si>
    <t>Oocystis sp.</t>
  </si>
  <si>
    <t>Otras Volvocales</t>
  </si>
  <si>
    <t>Zygnema sp.</t>
  </si>
  <si>
    <t>Mougeotia sp.</t>
  </si>
  <si>
    <t>0m</t>
  </si>
  <si>
    <t>15m</t>
  </si>
  <si>
    <t>30m</t>
  </si>
  <si>
    <t>Taxa</t>
  </si>
  <si>
    <t>Clase</t>
  </si>
  <si>
    <t>INVIERNO</t>
  </si>
  <si>
    <t>Sector Centro</t>
  </si>
  <si>
    <t>ABUNDANCIA TOTAL</t>
  </si>
  <si>
    <t>RIQUEZA ESPECIFICA</t>
  </si>
  <si>
    <t>DIVERSIDAD DE SHANON (H')</t>
  </si>
  <si>
    <t>DIVERSIDAD DE SIMPSON (D)</t>
  </si>
  <si>
    <t>EQUIDAD DE PIELOU (J)</t>
  </si>
  <si>
    <t>%</t>
  </si>
  <si>
    <t>Sector Sur</t>
  </si>
  <si>
    <t>Estrato Hidrodinamico</t>
  </si>
  <si>
    <t>Profundidad</t>
  </si>
  <si>
    <t>Abundancia Total (Cel/L)</t>
  </si>
  <si>
    <t>Riqueza Especifica (N° Taxa)</t>
  </si>
  <si>
    <t>Shannon (H')</t>
  </si>
  <si>
    <t>Simpson (D)</t>
  </si>
  <si>
    <t>Equidad de Pielou (J)</t>
  </si>
  <si>
    <r>
      <t>Z</t>
    </r>
    <r>
      <rPr>
        <vertAlign val="subscript"/>
        <sz val="9"/>
        <color theme="1"/>
        <rFont val="Arial"/>
        <family val="2"/>
      </rPr>
      <t>EUF</t>
    </r>
    <r>
      <rPr>
        <sz val="9"/>
        <color theme="1"/>
        <rFont val="Arial"/>
        <family val="2"/>
      </rPr>
      <t>= 9,6 m</t>
    </r>
  </si>
  <si>
    <t>Botryococcus braunii</t>
  </si>
  <si>
    <t>PROMEDIO ABUNDANCIA</t>
  </si>
  <si>
    <t>ABUNDANCIA RELATIVA</t>
  </si>
  <si>
    <t>Qi</t>
  </si>
  <si>
    <t>Aj</t>
  </si>
  <si>
    <t>Qi*Aj</t>
  </si>
  <si>
    <t>IPL</t>
  </si>
  <si>
    <t>centro</t>
  </si>
  <si>
    <t>sur</t>
  </si>
  <si>
    <t>TOTAL</t>
  </si>
  <si>
    <t>BACILLIARIOPHYCEAE</t>
  </si>
  <si>
    <t>CHRYPTOPHYCEAE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</si>
</sst>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vertAlign val="subscript"/>
      <sz val="9"/>
      <color theme="1"/>
      <name val="Arial"/>
      <family val="2"/>
    </font>
    <font>
      <b/>
      <sz val="9"/>
      <name val="Arial"/>
      <family val="2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0" fontId="2" fillId="0" borderId="5" xfId="0" applyNumberFormat="1" applyFont="1" applyFill="1" applyBorder="1" applyAlignment="1">
      <alignment horizontal="center" vertical="center"/>
    </xf>
    <xf numFmtId="10" fontId="2" fillId="0" borderId="6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0" fontId="1" fillId="0" borderId="12" xfId="0" applyNumberFormat="1" applyFont="1" applyFill="1" applyBorder="1" applyAlignment="1">
      <alignment horizontal="center" vertical="center"/>
    </xf>
    <xf numFmtId="10" fontId="1" fillId="0" borderId="13" xfId="0" applyNumberFormat="1" applyFont="1" applyFill="1" applyBorder="1" applyAlignment="1">
      <alignment horizontal="center" vertical="center"/>
    </xf>
    <xf numFmtId="10" fontId="1" fillId="0" borderId="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0" fontId="1" fillId="0" borderId="5" xfId="0" applyNumberFormat="1" applyFont="1" applyFill="1" applyBorder="1" applyAlignment="1">
      <alignment horizontal="center" vertical="center"/>
    </xf>
    <xf numFmtId="10" fontId="1" fillId="0" borderId="6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9" fontId="1" fillId="0" borderId="16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10" fontId="1" fillId="0" borderId="0" xfId="0" applyNumberFormat="1" applyFont="1" applyFill="1" applyAlignment="1">
      <alignment horizontal="center" vertical="center"/>
    </xf>
    <xf numFmtId="10" fontId="1" fillId="0" borderId="16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0" fontId="1" fillId="0" borderId="2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3" fillId="3" borderId="27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0" borderId="30" xfId="0" applyFont="1" applyBorder="1"/>
    <xf numFmtId="0" fontId="3" fillId="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25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24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="80" zoomScaleNormal="80" workbookViewId="0">
      <selection activeCell="B9" sqref="B9:H10"/>
    </sheetView>
  </sheetViews>
  <sheetFormatPr baseColWidth="10" defaultRowHeight="12.75" x14ac:dyDescent="0.25"/>
  <cols>
    <col min="1" max="1" width="20.85546875" style="2" bestFit="1" customWidth="1"/>
    <col min="2" max="2" width="30.5703125" style="1" bestFit="1" customWidth="1"/>
    <col min="3" max="3" width="11.42578125" style="5"/>
    <col min="4" max="4" width="11.42578125" style="10"/>
    <col min="5" max="5" width="11.42578125" style="5"/>
    <col min="6" max="6" width="11.42578125" style="10"/>
    <col min="7" max="7" width="11.42578125" style="5"/>
    <col min="8" max="8" width="11.42578125" style="10"/>
    <col min="9" max="9" width="13.5703125" style="2" bestFit="1" customWidth="1"/>
    <col min="10" max="16384" width="11.42578125" style="2"/>
  </cols>
  <sheetData>
    <row r="1" spans="1:9" ht="13.5" thickBot="1" x14ac:dyDescent="0.3"/>
    <row r="2" spans="1:9" ht="15" customHeight="1" x14ac:dyDescent="0.25">
      <c r="A2" s="89" t="s">
        <v>62</v>
      </c>
      <c r="B2" s="90"/>
      <c r="C2" s="93">
        <v>2011</v>
      </c>
      <c r="D2" s="94"/>
      <c r="E2" s="94"/>
      <c r="F2" s="94"/>
      <c r="G2" s="94"/>
      <c r="H2" s="95"/>
    </row>
    <row r="3" spans="1:9" x14ac:dyDescent="0.25">
      <c r="A3" s="91"/>
      <c r="B3" s="92"/>
      <c r="C3" s="111" t="s">
        <v>61</v>
      </c>
      <c r="D3" s="112"/>
      <c r="E3" s="112"/>
      <c r="F3" s="112"/>
      <c r="G3" s="112"/>
      <c r="H3" s="92"/>
    </row>
    <row r="4" spans="1:9" x14ac:dyDescent="0.25">
      <c r="A4" s="91"/>
      <c r="B4" s="92"/>
      <c r="C4" s="108">
        <v>40758</v>
      </c>
      <c r="D4" s="109"/>
      <c r="E4" s="109"/>
      <c r="F4" s="109"/>
      <c r="G4" s="109"/>
      <c r="H4" s="110"/>
    </row>
    <row r="5" spans="1:9" x14ac:dyDescent="0.25">
      <c r="A5" s="98" t="s">
        <v>60</v>
      </c>
      <c r="B5" s="96" t="s">
        <v>59</v>
      </c>
      <c r="C5" s="107" t="s">
        <v>56</v>
      </c>
      <c r="D5" s="105"/>
      <c r="E5" s="105" t="s">
        <v>57</v>
      </c>
      <c r="F5" s="105"/>
      <c r="G5" s="105" t="s">
        <v>58</v>
      </c>
      <c r="H5" s="106"/>
    </row>
    <row r="6" spans="1:9" ht="13.5" thickBot="1" x14ac:dyDescent="0.3">
      <c r="A6" s="99"/>
      <c r="B6" s="97"/>
      <c r="C6" s="23" t="s">
        <v>0</v>
      </c>
      <c r="D6" s="14" t="s">
        <v>68</v>
      </c>
      <c r="E6" s="13" t="s">
        <v>0</v>
      </c>
      <c r="F6" s="14" t="s">
        <v>68</v>
      </c>
      <c r="G6" s="13" t="s">
        <v>0</v>
      </c>
      <c r="H6" s="15" t="s">
        <v>68</v>
      </c>
    </row>
    <row r="7" spans="1:9" x14ac:dyDescent="0.25">
      <c r="A7" s="104" t="s">
        <v>1</v>
      </c>
      <c r="B7" s="30" t="s">
        <v>3</v>
      </c>
      <c r="C7" s="24">
        <v>0</v>
      </c>
      <c r="D7" s="17">
        <v>0</v>
      </c>
      <c r="E7" s="16">
        <v>56</v>
      </c>
      <c r="F7" s="17">
        <v>1.8181818181818181E-2</v>
      </c>
      <c r="G7" s="16">
        <v>0</v>
      </c>
      <c r="H7" s="18">
        <v>0</v>
      </c>
      <c r="I7" s="61">
        <f>AVERAGE(C7,E7,G7)</f>
        <v>18.666666666666668</v>
      </c>
    </row>
    <row r="8" spans="1:9" x14ac:dyDescent="0.25">
      <c r="A8" s="101"/>
      <c r="B8" s="31" t="s">
        <v>4</v>
      </c>
      <c r="C8" s="25">
        <v>0</v>
      </c>
      <c r="D8" s="4">
        <v>0</v>
      </c>
      <c r="E8" s="3">
        <v>56</v>
      </c>
      <c r="F8" s="4">
        <v>1.8181818181818181E-2</v>
      </c>
      <c r="G8" s="3">
        <v>0</v>
      </c>
      <c r="H8" s="19">
        <v>0</v>
      </c>
      <c r="I8" s="61">
        <f t="shared" ref="I8:I37" si="0">AVERAGE(C8,E8,G8)</f>
        <v>18.666666666666668</v>
      </c>
    </row>
    <row r="9" spans="1:9" x14ac:dyDescent="0.25">
      <c r="A9" s="103"/>
      <c r="B9" s="31" t="s">
        <v>2</v>
      </c>
      <c r="C9" s="25">
        <v>56</v>
      </c>
      <c r="D9" s="4">
        <v>5.3191489361702126E-3</v>
      </c>
      <c r="E9" s="3">
        <v>0</v>
      </c>
      <c r="F9" s="4">
        <v>0</v>
      </c>
      <c r="G9" s="3">
        <v>0</v>
      </c>
      <c r="H9" s="19">
        <v>0</v>
      </c>
      <c r="I9" s="61">
        <f t="shared" si="0"/>
        <v>18.666666666666668</v>
      </c>
    </row>
    <row r="10" spans="1:9" x14ac:dyDescent="0.25">
      <c r="A10" s="100" t="s">
        <v>5</v>
      </c>
      <c r="B10" s="31" t="s">
        <v>8</v>
      </c>
      <c r="C10" s="25">
        <v>3248</v>
      </c>
      <c r="D10" s="4">
        <v>0.30851063829787234</v>
      </c>
      <c r="E10" s="3">
        <v>896</v>
      </c>
      <c r="F10" s="4">
        <v>0.29090909090909089</v>
      </c>
      <c r="G10" s="3">
        <v>1568</v>
      </c>
      <c r="H10" s="19">
        <v>0.23140495867768596</v>
      </c>
      <c r="I10" s="61">
        <f t="shared" si="0"/>
        <v>1904</v>
      </c>
    </row>
    <row r="11" spans="1:9" x14ac:dyDescent="0.25">
      <c r="A11" s="101"/>
      <c r="B11" s="31" t="s">
        <v>7</v>
      </c>
      <c r="C11" s="25">
        <v>3248</v>
      </c>
      <c r="D11" s="4">
        <v>0.30851063829787234</v>
      </c>
      <c r="E11" s="3">
        <v>952</v>
      </c>
      <c r="F11" s="4">
        <v>0.30909090909090908</v>
      </c>
      <c r="G11" s="3">
        <v>2016</v>
      </c>
      <c r="H11" s="19">
        <v>0.2975206611570248</v>
      </c>
      <c r="I11" s="61">
        <f t="shared" si="0"/>
        <v>2072</v>
      </c>
    </row>
    <row r="12" spans="1:9" x14ac:dyDescent="0.25">
      <c r="A12" s="101"/>
      <c r="B12" s="31" t="s">
        <v>10</v>
      </c>
      <c r="C12" s="25">
        <v>0</v>
      </c>
      <c r="D12" s="4">
        <v>0</v>
      </c>
      <c r="E12" s="3">
        <v>112</v>
      </c>
      <c r="F12" s="4">
        <v>3.6363636363636362E-2</v>
      </c>
      <c r="G12" s="3">
        <v>0</v>
      </c>
      <c r="H12" s="19">
        <v>0</v>
      </c>
      <c r="I12" s="61">
        <f t="shared" si="0"/>
        <v>37.333333333333336</v>
      </c>
    </row>
    <row r="13" spans="1:9" x14ac:dyDescent="0.25">
      <c r="A13" s="101"/>
      <c r="B13" s="31" t="s">
        <v>6</v>
      </c>
      <c r="C13" s="25">
        <v>840</v>
      </c>
      <c r="D13" s="4">
        <v>7.9787234042553196E-2</v>
      </c>
      <c r="E13" s="3">
        <v>392</v>
      </c>
      <c r="F13" s="4">
        <v>0.12727272727272726</v>
      </c>
      <c r="G13" s="3">
        <v>952</v>
      </c>
      <c r="H13" s="19">
        <v>0.14049586776859505</v>
      </c>
      <c r="I13" s="61">
        <f t="shared" si="0"/>
        <v>728</v>
      </c>
    </row>
    <row r="14" spans="1:9" x14ac:dyDescent="0.25">
      <c r="A14" s="101"/>
      <c r="B14" s="31" t="s">
        <v>9</v>
      </c>
      <c r="C14" s="25">
        <v>56</v>
      </c>
      <c r="D14" s="4">
        <v>5.3191489361702126E-3</v>
      </c>
      <c r="E14" s="3">
        <v>56</v>
      </c>
      <c r="F14" s="4">
        <v>1.8181818181818181E-2</v>
      </c>
      <c r="G14" s="3">
        <v>56</v>
      </c>
      <c r="H14" s="19">
        <v>8.2644628099173556E-3</v>
      </c>
      <c r="I14" s="61">
        <f t="shared" si="0"/>
        <v>56</v>
      </c>
    </row>
    <row r="15" spans="1:9" x14ac:dyDescent="0.25">
      <c r="A15" s="101"/>
      <c r="B15" s="31" t="s">
        <v>12</v>
      </c>
      <c r="C15" s="25">
        <v>728</v>
      </c>
      <c r="D15" s="4">
        <v>6.9148936170212769E-2</v>
      </c>
      <c r="E15" s="3">
        <v>0</v>
      </c>
      <c r="F15" s="4">
        <v>0</v>
      </c>
      <c r="G15" s="3">
        <v>0</v>
      </c>
      <c r="H15" s="19">
        <v>0</v>
      </c>
      <c r="I15" s="61">
        <f t="shared" si="0"/>
        <v>242.66666666666666</v>
      </c>
    </row>
    <row r="16" spans="1:9" x14ac:dyDescent="0.25">
      <c r="A16" s="101"/>
      <c r="B16" s="31" t="s">
        <v>17</v>
      </c>
      <c r="C16" s="25">
        <v>0</v>
      </c>
      <c r="D16" s="4">
        <v>0</v>
      </c>
      <c r="E16" s="3">
        <v>56</v>
      </c>
      <c r="F16" s="4">
        <v>1.8181818181818181E-2</v>
      </c>
      <c r="G16" s="3">
        <v>0</v>
      </c>
      <c r="H16" s="19">
        <v>0</v>
      </c>
      <c r="I16" s="61">
        <f t="shared" si="0"/>
        <v>18.666666666666668</v>
      </c>
    </row>
    <row r="17" spans="1:9" x14ac:dyDescent="0.25">
      <c r="A17" s="101"/>
      <c r="B17" s="31" t="s">
        <v>13</v>
      </c>
      <c r="C17" s="25">
        <v>0</v>
      </c>
      <c r="D17" s="4">
        <v>0</v>
      </c>
      <c r="E17" s="3">
        <v>168</v>
      </c>
      <c r="F17" s="4">
        <v>5.4545454545454543E-2</v>
      </c>
      <c r="G17" s="3">
        <v>672</v>
      </c>
      <c r="H17" s="19">
        <v>9.9173553719008267E-2</v>
      </c>
      <c r="I17" s="61">
        <f t="shared" si="0"/>
        <v>280</v>
      </c>
    </row>
    <row r="18" spans="1:9" x14ac:dyDescent="0.25">
      <c r="A18" s="101"/>
      <c r="B18" s="31" t="s">
        <v>23</v>
      </c>
      <c r="C18" s="25">
        <v>56</v>
      </c>
      <c r="D18" s="4">
        <v>5.3191489361702126E-3</v>
      </c>
      <c r="E18" s="3">
        <v>56</v>
      </c>
      <c r="F18" s="4">
        <v>1.8181818181818181E-2</v>
      </c>
      <c r="G18" s="3">
        <v>0</v>
      </c>
      <c r="H18" s="19">
        <v>0</v>
      </c>
      <c r="I18" s="61">
        <f t="shared" si="0"/>
        <v>37.333333333333336</v>
      </c>
    </row>
    <row r="19" spans="1:9" x14ac:dyDescent="0.25">
      <c r="A19" s="101"/>
      <c r="B19" s="31" t="s">
        <v>25</v>
      </c>
      <c r="C19" s="25">
        <v>112</v>
      </c>
      <c r="D19" s="4">
        <v>1.0638297872340425E-2</v>
      </c>
      <c r="E19" s="3">
        <v>0</v>
      </c>
      <c r="F19" s="4">
        <v>0</v>
      </c>
      <c r="G19" s="3">
        <v>0</v>
      </c>
      <c r="H19" s="19">
        <v>0</v>
      </c>
      <c r="I19" s="61">
        <f t="shared" si="0"/>
        <v>37.333333333333336</v>
      </c>
    </row>
    <row r="20" spans="1:9" x14ac:dyDescent="0.25">
      <c r="A20" s="101"/>
      <c r="B20" s="31" t="s">
        <v>16</v>
      </c>
      <c r="C20" s="25">
        <v>56</v>
      </c>
      <c r="D20" s="4">
        <v>5.3191489361702126E-3</v>
      </c>
      <c r="E20" s="3">
        <v>0</v>
      </c>
      <c r="F20" s="4">
        <v>0</v>
      </c>
      <c r="G20" s="3">
        <v>0</v>
      </c>
      <c r="H20" s="19">
        <v>0</v>
      </c>
      <c r="I20" s="61">
        <f t="shared" si="0"/>
        <v>18.666666666666668</v>
      </c>
    </row>
    <row r="21" spans="1:9" x14ac:dyDescent="0.25">
      <c r="A21" s="101"/>
      <c r="B21" s="31" t="s">
        <v>22</v>
      </c>
      <c r="C21" s="25">
        <v>112</v>
      </c>
      <c r="D21" s="4">
        <v>1.0638297872340425E-2</v>
      </c>
      <c r="E21" s="3">
        <v>0</v>
      </c>
      <c r="F21" s="4">
        <v>0</v>
      </c>
      <c r="G21" s="3">
        <v>0</v>
      </c>
      <c r="H21" s="19">
        <v>0</v>
      </c>
      <c r="I21" s="61">
        <f t="shared" si="0"/>
        <v>37.333333333333336</v>
      </c>
    </row>
    <row r="22" spans="1:9" x14ac:dyDescent="0.25">
      <c r="A22" s="103"/>
      <c r="B22" s="31" t="s">
        <v>18</v>
      </c>
      <c r="C22" s="25">
        <v>168</v>
      </c>
      <c r="D22" s="4">
        <v>1.5957446808510637E-2</v>
      </c>
      <c r="E22" s="3">
        <v>0</v>
      </c>
      <c r="F22" s="4">
        <v>0</v>
      </c>
      <c r="G22" s="3">
        <v>0</v>
      </c>
      <c r="H22" s="19">
        <v>0</v>
      </c>
      <c r="I22" s="61">
        <f t="shared" si="0"/>
        <v>56</v>
      </c>
    </row>
    <row r="23" spans="1:9" x14ac:dyDescent="0.25">
      <c r="A23" s="100" t="s">
        <v>27</v>
      </c>
      <c r="B23" s="31" t="s">
        <v>29</v>
      </c>
      <c r="C23" s="25">
        <v>224</v>
      </c>
      <c r="D23" s="4">
        <v>2.1276595744680851E-2</v>
      </c>
      <c r="E23" s="3">
        <v>0</v>
      </c>
      <c r="F23" s="4">
        <v>0</v>
      </c>
      <c r="G23" s="3">
        <v>336</v>
      </c>
      <c r="H23" s="19">
        <v>4.9586776859504134E-2</v>
      </c>
      <c r="I23" s="61">
        <f t="shared" si="0"/>
        <v>186.66666666666666</v>
      </c>
    </row>
    <row r="24" spans="1:9" x14ac:dyDescent="0.25">
      <c r="A24" s="103"/>
      <c r="B24" s="31" t="s">
        <v>28</v>
      </c>
      <c r="C24" s="25">
        <v>56</v>
      </c>
      <c r="D24" s="4">
        <v>5.3191489361702126E-3</v>
      </c>
      <c r="E24" s="3">
        <v>112</v>
      </c>
      <c r="F24" s="4">
        <v>3.6363636363636362E-2</v>
      </c>
      <c r="G24" s="3">
        <v>0</v>
      </c>
      <c r="H24" s="19">
        <v>0</v>
      </c>
      <c r="I24" s="61">
        <f t="shared" si="0"/>
        <v>56</v>
      </c>
    </row>
    <row r="25" spans="1:9" x14ac:dyDescent="0.25">
      <c r="A25" s="100" t="s">
        <v>32</v>
      </c>
      <c r="B25" s="31" t="s">
        <v>35</v>
      </c>
      <c r="C25" s="25">
        <v>504</v>
      </c>
      <c r="D25" s="4">
        <v>4.7872340425531915E-2</v>
      </c>
      <c r="E25" s="3">
        <v>0</v>
      </c>
      <c r="F25" s="4">
        <v>0</v>
      </c>
      <c r="G25" s="3">
        <v>448</v>
      </c>
      <c r="H25" s="19">
        <v>6.6115702479338845E-2</v>
      </c>
      <c r="I25" s="61">
        <f t="shared" si="0"/>
        <v>317.33333333333331</v>
      </c>
    </row>
    <row r="26" spans="1:9" x14ac:dyDescent="0.25">
      <c r="A26" s="101"/>
      <c r="B26" s="31" t="s">
        <v>34</v>
      </c>
      <c r="C26" s="25">
        <v>112</v>
      </c>
      <c r="D26" s="4">
        <v>1.0638297872340425E-2</v>
      </c>
      <c r="E26" s="3">
        <v>0</v>
      </c>
      <c r="F26" s="4">
        <v>0</v>
      </c>
      <c r="G26" s="3">
        <v>56</v>
      </c>
      <c r="H26" s="19">
        <v>8.2644628099173556E-3</v>
      </c>
      <c r="I26" s="61">
        <f t="shared" si="0"/>
        <v>56</v>
      </c>
    </row>
    <row r="27" spans="1:9" x14ac:dyDescent="0.25">
      <c r="A27" s="103"/>
      <c r="B27" s="31" t="s">
        <v>33</v>
      </c>
      <c r="C27" s="25">
        <v>112</v>
      </c>
      <c r="D27" s="4">
        <v>1.0638297872340425E-2</v>
      </c>
      <c r="E27" s="3">
        <v>0</v>
      </c>
      <c r="F27" s="4">
        <v>0</v>
      </c>
      <c r="G27" s="3">
        <v>112</v>
      </c>
      <c r="H27" s="19">
        <v>1.6528925619834711E-2</v>
      </c>
      <c r="I27" s="61">
        <f t="shared" si="0"/>
        <v>74.666666666666671</v>
      </c>
    </row>
    <row r="28" spans="1:9" x14ac:dyDescent="0.25">
      <c r="A28" s="100" t="s">
        <v>36</v>
      </c>
      <c r="B28" s="31" t="s">
        <v>39</v>
      </c>
      <c r="C28" s="25">
        <v>112</v>
      </c>
      <c r="D28" s="4">
        <v>1.0638297872340425E-2</v>
      </c>
      <c r="E28" s="3">
        <v>0</v>
      </c>
      <c r="F28" s="4">
        <v>0</v>
      </c>
      <c r="G28" s="3">
        <v>56</v>
      </c>
      <c r="H28" s="19">
        <v>8.2644628099173556E-3</v>
      </c>
      <c r="I28" s="61">
        <f t="shared" si="0"/>
        <v>56</v>
      </c>
    </row>
    <row r="29" spans="1:9" x14ac:dyDescent="0.25">
      <c r="A29" s="101"/>
      <c r="B29" s="31" t="s">
        <v>45</v>
      </c>
      <c r="C29" s="25">
        <v>56</v>
      </c>
      <c r="D29" s="4">
        <v>5.3191489361702126E-3</v>
      </c>
      <c r="E29" s="3">
        <v>0</v>
      </c>
      <c r="F29" s="4">
        <v>0</v>
      </c>
      <c r="G29" s="3">
        <v>0</v>
      </c>
      <c r="H29" s="19">
        <v>0</v>
      </c>
      <c r="I29" s="61">
        <f t="shared" si="0"/>
        <v>18.666666666666668</v>
      </c>
    </row>
    <row r="30" spans="1:9" x14ac:dyDescent="0.25">
      <c r="A30" s="101"/>
      <c r="B30" s="31" t="s">
        <v>37</v>
      </c>
      <c r="C30" s="25">
        <v>56</v>
      </c>
      <c r="D30" s="4">
        <v>5.3191489361702126E-3</v>
      </c>
      <c r="E30" s="3">
        <v>0</v>
      </c>
      <c r="F30" s="4">
        <v>0</v>
      </c>
      <c r="G30" s="3">
        <v>0</v>
      </c>
      <c r="H30" s="19">
        <v>0</v>
      </c>
      <c r="I30" s="61">
        <f t="shared" si="0"/>
        <v>18.666666666666668</v>
      </c>
    </row>
    <row r="31" spans="1:9" x14ac:dyDescent="0.25">
      <c r="A31" s="101"/>
      <c r="B31" s="31" t="s">
        <v>50</v>
      </c>
      <c r="C31" s="25">
        <v>112</v>
      </c>
      <c r="D31" s="4">
        <v>1.0638297872340425E-2</v>
      </c>
      <c r="E31" s="3">
        <v>0</v>
      </c>
      <c r="F31" s="4">
        <v>0</v>
      </c>
      <c r="G31" s="3">
        <v>0</v>
      </c>
      <c r="H31" s="19">
        <v>0</v>
      </c>
      <c r="I31" s="61">
        <f t="shared" si="0"/>
        <v>37.333333333333336</v>
      </c>
    </row>
    <row r="32" spans="1:9" x14ac:dyDescent="0.25">
      <c r="A32" s="101"/>
      <c r="B32" s="31" t="s">
        <v>41</v>
      </c>
      <c r="C32" s="25">
        <v>0</v>
      </c>
      <c r="D32" s="4">
        <v>0</v>
      </c>
      <c r="E32" s="3">
        <v>0</v>
      </c>
      <c r="F32" s="4">
        <v>0</v>
      </c>
      <c r="G32" s="3">
        <v>112</v>
      </c>
      <c r="H32" s="19">
        <v>1.6528925619834711E-2</v>
      </c>
      <c r="I32" s="61">
        <f t="shared" si="0"/>
        <v>37.333333333333336</v>
      </c>
    </row>
    <row r="33" spans="1:9" x14ac:dyDescent="0.25">
      <c r="A33" s="101"/>
      <c r="B33" s="31" t="s">
        <v>46</v>
      </c>
      <c r="C33" s="25">
        <v>0</v>
      </c>
      <c r="D33" s="4">
        <v>0</v>
      </c>
      <c r="E33" s="3">
        <v>0</v>
      </c>
      <c r="F33" s="4">
        <v>0</v>
      </c>
      <c r="G33" s="3">
        <v>112</v>
      </c>
      <c r="H33" s="19">
        <v>1.6528925619834711E-2</v>
      </c>
      <c r="I33" s="61">
        <f t="shared" si="0"/>
        <v>37.333333333333336</v>
      </c>
    </row>
    <row r="34" spans="1:9" x14ac:dyDescent="0.25">
      <c r="A34" s="101"/>
      <c r="B34" s="31" t="s">
        <v>52</v>
      </c>
      <c r="C34" s="25">
        <v>56</v>
      </c>
      <c r="D34" s="4">
        <v>5.3191489361702126E-3</v>
      </c>
      <c r="E34" s="3">
        <v>0</v>
      </c>
      <c r="F34" s="4">
        <v>0</v>
      </c>
      <c r="G34" s="3">
        <v>56</v>
      </c>
      <c r="H34" s="19">
        <v>8.2644628099173556E-3</v>
      </c>
      <c r="I34" s="61">
        <f t="shared" si="0"/>
        <v>37.333333333333336</v>
      </c>
    </row>
    <row r="35" spans="1:9" x14ac:dyDescent="0.25">
      <c r="A35" s="101"/>
      <c r="B35" s="31" t="s">
        <v>53</v>
      </c>
      <c r="C35" s="25">
        <v>112</v>
      </c>
      <c r="D35" s="4">
        <v>1.0638297872340425E-2</v>
      </c>
      <c r="E35" s="3">
        <v>0</v>
      </c>
      <c r="F35" s="4">
        <v>0</v>
      </c>
      <c r="G35" s="3">
        <v>0</v>
      </c>
      <c r="H35" s="19">
        <v>0</v>
      </c>
      <c r="I35" s="61">
        <f t="shared" si="0"/>
        <v>37.333333333333336</v>
      </c>
    </row>
    <row r="36" spans="1:9" x14ac:dyDescent="0.25">
      <c r="A36" s="101"/>
      <c r="B36" s="31" t="s">
        <v>42</v>
      </c>
      <c r="C36" s="25">
        <v>0</v>
      </c>
      <c r="D36" s="4">
        <v>0</v>
      </c>
      <c r="E36" s="3">
        <v>0</v>
      </c>
      <c r="F36" s="4">
        <v>0</v>
      </c>
      <c r="G36" s="3">
        <v>56</v>
      </c>
      <c r="H36" s="19">
        <v>8.2644628099173556E-3</v>
      </c>
      <c r="I36" s="61">
        <f t="shared" si="0"/>
        <v>18.666666666666668</v>
      </c>
    </row>
    <row r="37" spans="1:9" ht="13.5" thickBot="1" x14ac:dyDescent="0.3">
      <c r="A37" s="102"/>
      <c r="B37" s="32" t="s">
        <v>38</v>
      </c>
      <c r="C37" s="26">
        <v>336</v>
      </c>
      <c r="D37" s="21">
        <v>3.1914893617021274E-2</v>
      </c>
      <c r="E37" s="20">
        <v>168</v>
      </c>
      <c r="F37" s="21">
        <v>5.4545454545454543E-2</v>
      </c>
      <c r="G37" s="20">
        <v>168</v>
      </c>
      <c r="H37" s="22">
        <v>2.4793388429752067E-2</v>
      </c>
      <c r="I37" s="61">
        <f t="shared" si="0"/>
        <v>224</v>
      </c>
    </row>
    <row r="38" spans="1:9" x14ac:dyDescent="0.25">
      <c r="A38" s="83" t="s">
        <v>63</v>
      </c>
      <c r="B38" s="84"/>
      <c r="C38" s="27">
        <f>SUM(C7:C37)</f>
        <v>10528</v>
      </c>
      <c r="D38" s="34">
        <f t="shared" ref="D38:H38" si="1">SUM(D7:D37)</f>
        <v>1</v>
      </c>
      <c r="E38" s="27">
        <f t="shared" si="1"/>
        <v>3080</v>
      </c>
      <c r="F38" s="34">
        <f t="shared" si="1"/>
        <v>1</v>
      </c>
      <c r="G38" s="27">
        <f t="shared" si="1"/>
        <v>6776</v>
      </c>
      <c r="H38" s="34">
        <f t="shared" si="1"/>
        <v>0.99999999999999967</v>
      </c>
    </row>
    <row r="39" spans="1:9" x14ac:dyDescent="0.25">
      <c r="A39" s="85" t="s">
        <v>64</v>
      </c>
      <c r="B39" s="86"/>
      <c r="C39" s="28">
        <v>23</v>
      </c>
      <c r="D39" s="8"/>
      <c r="E39" s="6">
        <v>12</v>
      </c>
      <c r="F39" s="8"/>
      <c r="G39" s="6">
        <v>15</v>
      </c>
      <c r="H39" s="11"/>
    </row>
    <row r="40" spans="1:9" x14ac:dyDescent="0.25">
      <c r="A40" s="85" t="s">
        <v>65</v>
      </c>
      <c r="B40" s="86"/>
      <c r="C40" s="28">
        <v>2.077</v>
      </c>
      <c r="D40" s="8"/>
      <c r="E40" s="6">
        <v>1.907</v>
      </c>
      <c r="F40" s="8"/>
      <c r="G40" s="6">
        <v>2.0259999999999998</v>
      </c>
      <c r="H40" s="11"/>
    </row>
    <row r="41" spans="1:9" x14ac:dyDescent="0.25">
      <c r="A41" s="85" t="s">
        <v>66</v>
      </c>
      <c r="B41" s="86"/>
      <c r="C41" s="28">
        <v>0.79349999999999998</v>
      </c>
      <c r="D41" s="8"/>
      <c r="E41" s="6">
        <v>0.79339999999999999</v>
      </c>
      <c r="F41" s="8"/>
      <c r="G41" s="6">
        <v>0.81979999999999997</v>
      </c>
      <c r="H41" s="11"/>
    </row>
    <row r="42" spans="1:9" ht="13.5" thickBot="1" x14ac:dyDescent="0.3">
      <c r="A42" s="87" t="s">
        <v>67</v>
      </c>
      <c r="B42" s="88"/>
      <c r="C42" s="29">
        <v>0.6623</v>
      </c>
      <c r="D42" s="9"/>
      <c r="E42" s="7">
        <v>0.76749999999999996</v>
      </c>
      <c r="F42" s="9"/>
      <c r="G42" s="7">
        <v>0.74819999999999998</v>
      </c>
      <c r="H42" s="12"/>
    </row>
    <row r="45" spans="1:9" x14ac:dyDescent="0.25">
      <c r="C45" s="33"/>
      <c r="D45" s="33"/>
      <c r="E45" s="33"/>
      <c r="F45" s="33"/>
    </row>
    <row r="46" spans="1:9" x14ac:dyDescent="0.25">
      <c r="C46" s="33"/>
      <c r="D46" s="33"/>
      <c r="E46" s="33"/>
      <c r="F46" s="33"/>
    </row>
    <row r="47" spans="1:9" x14ac:dyDescent="0.25">
      <c r="C47" s="33"/>
      <c r="D47" s="33"/>
      <c r="E47" s="33"/>
      <c r="F47" s="33"/>
    </row>
    <row r="48" spans="1:9" x14ac:dyDescent="0.25">
      <c r="C48" s="33"/>
      <c r="D48" s="33"/>
      <c r="E48" s="33"/>
      <c r="F48" s="33"/>
    </row>
    <row r="49" spans="3:6" x14ac:dyDescent="0.25">
      <c r="C49" s="33"/>
      <c r="D49" s="33"/>
      <c r="E49" s="33"/>
      <c r="F49" s="33"/>
    </row>
    <row r="51" spans="3:6" x14ac:dyDescent="0.25">
      <c r="C51" s="33"/>
      <c r="D51" s="33"/>
      <c r="E51" s="33"/>
      <c r="F51" s="33"/>
    </row>
    <row r="52" spans="3:6" x14ac:dyDescent="0.25">
      <c r="C52" s="33"/>
      <c r="D52" s="33"/>
      <c r="E52" s="33"/>
      <c r="F52" s="33"/>
    </row>
    <row r="53" spans="3:6" x14ac:dyDescent="0.25">
      <c r="C53" s="33"/>
      <c r="D53" s="33"/>
      <c r="E53" s="33"/>
      <c r="F53" s="33"/>
    </row>
    <row r="54" spans="3:6" x14ac:dyDescent="0.25">
      <c r="C54" s="33"/>
      <c r="D54" s="33"/>
      <c r="E54" s="33"/>
      <c r="F54" s="33"/>
    </row>
    <row r="56" spans="3:6" x14ac:dyDescent="0.25">
      <c r="C56" s="33"/>
      <c r="D56" s="33"/>
      <c r="E56" s="33"/>
      <c r="F56" s="33"/>
    </row>
    <row r="57" spans="3:6" x14ac:dyDescent="0.25">
      <c r="C57" s="33"/>
      <c r="D57" s="33"/>
      <c r="E57" s="33"/>
      <c r="F57" s="33"/>
    </row>
    <row r="58" spans="3:6" x14ac:dyDescent="0.25">
      <c r="C58" s="33"/>
      <c r="D58" s="33"/>
      <c r="E58" s="33"/>
      <c r="F58" s="33"/>
    </row>
  </sheetData>
  <mergeCells count="19">
    <mergeCell ref="A2:B4"/>
    <mergeCell ref="C2:H2"/>
    <mergeCell ref="B5:B6"/>
    <mergeCell ref="A5:A6"/>
    <mergeCell ref="A28:A37"/>
    <mergeCell ref="A25:A27"/>
    <mergeCell ref="A23:A24"/>
    <mergeCell ref="A10:A22"/>
    <mergeCell ref="A7:A9"/>
    <mergeCell ref="G5:H5"/>
    <mergeCell ref="C5:D5"/>
    <mergeCell ref="E5:F5"/>
    <mergeCell ref="C4:H4"/>
    <mergeCell ref="C3:H3"/>
    <mergeCell ref="A38:B38"/>
    <mergeCell ref="A39:B39"/>
    <mergeCell ref="A40:B40"/>
    <mergeCell ref="A41:B41"/>
    <mergeCell ref="A42:B4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="70" zoomScaleNormal="70" workbookViewId="0">
      <selection activeCell="I7" activeCellId="1" sqref="B7:B40 I7:I40"/>
    </sheetView>
  </sheetViews>
  <sheetFormatPr baseColWidth="10" defaultRowHeight="12.75" x14ac:dyDescent="0.25"/>
  <cols>
    <col min="1" max="1" width="23.140625" style="48" bestFit="1" customWidth="1"/>
    <col min="2" max="2" width="36.42578125" style="35" bestFit="1" customWidth="1"/>
    <col min="3" max="3" width="11.42578125" style="36" customWidth="1"/>
    <col min="4" max="4" width="11.42578125" style="40" customWidth="1"/>
    <col min="5" max="5" width="11.42578125" style="36" customWidth="1"/>
    <col min="6" max="6" width="11.42578125" style="40" customWidth="1"/>
    <col min="7" max="7" width="11.42578125" style="36" customWidth="1"/>
    <col min="8" max="8" width="11.42578125" style="40" customWidth="1"/>
    <col min="9" max="16384" width="11.42578125" style="35"/>
  </cols>
  <sheetData>
    <row r="1" spans="1:9" ht="13.5" thickBot="1" x14ac:dyDescent="0.3"/>
    <row r="2" spans="1:9" x14ac:dyDescent="0.25">
      <c r="A2" s="89" t="s">
        <v>69</v>
      </c>
      <c r="B2" s="90"/>
      <c r="C2" s="124">
        <v>2011</v>
      </c>
      <c r="D2" s="125"/>
      <c r="E2" s="125"/>
      <c r="F2" s="125"/>
      <c r="G2" s="125"/>
      <c r="H2" s="90"/>
    </row>
    <row r="3" spans="1:9" x14ac:dyDescent="0.25">
      <c r="A3" s="91"/>
      <c r="B3" s="92"/>
      <c r="C3" s="111" t="s">
        <v>61</v>
      </c>
      <c r="D3" s="112"/>
      <c r="E3" s="112"/>
      <c r="F3" s="112"/>
      <c r="G3" s="112"/>
      <c r="H3" s="92"/>
    </row>
    <row r="4" spans="1:9" x14ac:dyDescent="0.25">
      <c r="A4" s="91"/>
      <c r="B4" s="92"/>
      <c r="C4" s="108">
        <v>40758</v>
      </c>
      <c r="D4" s="109"/>
      <c r="E4" s="109"/>
      <c r="F4" s="109"/>
      <c r="G4" s="109"/>
      <c r="H4" s="110"/>
    </row>
    <row r="5" spans="1:9" x14ac:dyDescent="0.25">
      <c r="A5" s="122" t="s">
        <v>60</v>
      </c>
      <c r="B5" s="92" t="s">
        <v>59</v>
      </c>
      <c r="C5" s="107" t="s">
        <v>56</v>
      </c>
      <c r="D5" s="105"/>
      <c r="E5" s="105" t="s">
        <v>57</v>
      </c>
      <c r="F5" s="105"/>
      <c r="G5" s="105" t="s">
        <v>58</v>
      </c>
      <c r="H5" s="106"/>
    </row>
    <row r="6" spans="1:9" ht="13.5" thickBot="1" x14ac:dyDescent="0.3">
      <c r="A6" s="123"/>
      <c r="B6" s="121"/>
      <c r="C6" s="23" t="s">
        <v>0</v>
      </c>
      <c r="D6" s="14" t="s">
        <v>68</v>
      </c>
      <c r="E6" s="13" t="s">
        <v>0</v>
      </c>
      <c r="F6" s="14" t="s">
        <v>68</v>
      </c>
      <c r="G6" s="13" t="s">
        <v>0</v>
      </c>
      <c r="H6" s="15" t="s">
        <v>68</v>
      </c>
    </row>
    <row r="7" spans="1:9" x14ac:dyDescent="0.25">
      <c r="A7" s="49" t="s">
        <v>1</v>
      </c>
      <c r="B7" s="37" t="s">
        <v>4</v>
      </c>
      <c r="C7" s="24">
        <v>56</v>
      </c>
      <c r="D7" s="17">
        <v>1.098901098901099E-2</v>
      </c>
      <c r="E7" s="16">
        <v>0</v>
      </c>
      <c r="F7" s="17">
        <v>0</v>
      </c>
      <c r="G7" s="16">
        <v>0</v>
      </c>
      <c r="H7" s="18">
        <v>0</v>
      </c>
      <c r="I7" s="62">
        <f>AVERAGE(C7,E7,G7)</f>
        <v>18.666666666666668</v>
      </c>
    </row>
    <row r="8" spans="1:9" x14ac:dyDescent="0.25">
      <c r="A8" s="115" t="s">
        <v>5</v>
      </c>
      <c r="B8" s="38" t="s">
        <v>8</v>
      </c>
      <c r="C8" s="25">
        <v>1680</v>
      </c>
      <c r="D8" s="4">
        <v>0.32967032967032966</v>
      </c>
      <c r="E8" s="3">
        <v>1456</v>
      </c>
      <c r="F8" s="4">
        <v>0.26</v>
      </c>
      <c r="G8" s="3">
        <v>1456</v>
      </c>
      <c r="H8" s="19">
        <v>0.18439716312056736</v>
      </c>
      <c r="I8" s="62">
        <f t="shared" ref="I8:I40" si="0">AVERAGE(C8,E8,G8)</f>
        <v>1530.6666666666667</v>
      </c>
    </row>
    <row r="9" spans="1:9" x14ac:dyDescent="0.25">
      <c r="A9" s="115"/>
      <c r="B9" s="38" t="s">
        <v>7</v>
      </c>
      <c r="C9" s="25">
        <v>896</v>
      </c>
      <c r="D9" s="4">
        <v>0.17582417582417584</v>
      </c>
      <c r="E9" s="3">
        <v>1960</v>
      </c>
      <c r="F9" s="4">
        <v>0.35</v>
      </c>
      <c r="G9" s="3">
        <v>2520</v>
      </c>
      <c r="H9" s="19">
        <v>0.31914893617021278</v>
      </c>
      <c r="I9" s="62">
        <f t="shared" si="0"/>
        <v>1792</v>
      </c>
    </row>
    <row r="10" spans="1:9" x14ac:dyDescent="0.25">
      <c r="A10" s="115"/>
      <c r="B10" s="38" t="s">
        <v>6</v>
      </c>
      <c r="C10" s="25">
        <v>392</v>
      </c>
      <c r="D10" s="4">
        <v>7.6923076923076927E-2</v>
      </c>
      <c r="E10" s="3">
        <v>392</v>
      </c>
      <c r="F10" s="4">
        <v>7.0000000000000007E-2</v>
      </c>
      <c r="G10" s="3">
        <v>448</v>
      </c>
      <c r="H10" s="19">
        <v>5.6737588652482268E-2</v>
      </c>
      <c r="I10" s="62">
        <f t="shared" si="0"/>
        <v>410.66666666666669</v>
      </c>
    </row>
    <row r="11" spans="1:9" x14ac:dyDescent="0.25">
      <c r="A11" s="115"/>
      <c r="B11" s="38" t="s">
        <v>11</v>
      </c>
      <c r="C11" s="25">
        <v>56</v>
      </c>
      <c r="D11" s="4">
        <v>1.098901098901099E-2</v>
      </c>
      <c r="E11" s="3">
        <v>0</v>
      </c>
      <c r="F11" s="4">
        <v>0</v>
      </c>
      <c r="G11" s="3">
        <v>0</v>
      </c>
      <c r="H11" s="19">
        <v>0</v>
      </c>
      <c r="I11" s="62">
        <f t="shared" si="0"/>
        <v>18.666666666666668</v>
      </c>
    </row>
    <row r="12" spans="1:9" x14ac:dyDescent="0.25">
      <c r="A12" s="115"/>
      <c r="B12" s="38" t="s">
        <v>9</v>
      </c>
      <c r="C12" s="25">
        <v>112</v>
      </c>
      <c r="D12" s="4">
        <v>2.197802197802198E-2</v>
      </c>
      <c r="E12" s="3">
        <v>0</v>
      </c>
      <c r="F12" s="4">
        <v>0</v>
      </c>
      <c r="G12" s="3">
        <v>0</v>
      </c>
      <c r="H12" s="19">
        <v>0</v>
      </c>
      <c r="I12" s="62">
        <f t="shared" si="0"/>
        <v>37.333333333333336</v>
      </c>
    </row>
    <row r="13" spans="1:9" x14ac:dyDescent="0.25">
      <c r="A13" s="115"/>
      <c r="B13" s="38" t="s">
        <v>12</v>
      </c>
      <c r="C13" s="25">
        <v>560</v>
      </c>
      <c r="D13" s="4">
        <v>0.10989010989010989</v>
      </c>
      <c r="E13" s="3">
        <v>448</v>
      </c>
      <c r="F13" s="4">
        <v>0.08</v>
      </c>
      <c r="G13" s="3">
        <v>560</v>
      </c>
      <c r="H13" s="19">
        <v>7.0921985815602842E-2</v>
      </c>
      <c r="I13" s="62">
        <f t="shared" si="0"/>
        <v>522.66666666666663</v>
      </c>
    </row>
    <row r="14" spans="1:9" x14ac:dyDescent="0.25">
      <c r="A14" s="115"/>
      <c r="B14" s="38" t="s">
        <v>20</v>
      </c>
      <c r="C14" s="25">
        <v>168</v>
      </c>
      <c r="D14" s="4">
        <v>3.2967032967032968E-2</v>
      </c>
      <c r="E14" s="3">
        <v>0</v>
      </c>
      <c r="F14" s="4">
        <v>0</v>
      </c>
      <c r="G14" s="3">
        <v>0</v>
      </c>
      <c r="H14" s="19">
        <v>0</v>
      </c>
      <c r="I14" s="62">
        <f t="shared" si="0"/>
        <v>56</v>
      </c>
    </row>
    <row r="15" spans="1:9" x14ac:dyDescent="0.25">
      <c r="A15" s="115"/>
      <c r="B15" s="38" t="s">
        <v>14</v>
      </c>
      <c r="C15" s="25">
        <v>0</v>
      </c>
      <c r="D15" s="4">
        <v>0</v>
      </c>
      <c r="E15" s="3">
        <v>56</v>
      </c>
      <c r="F15" s="4">
        <v>0.01</v>
      </c>
      <c r="G15" s="3">
        <v>0</v>
      </c>
      <c r="H15" s="19">
        <v>0</v>
      </c>
      <c r="I15" s="62">
        <f t="shared" si="0"/>
        <v>18.666666666666668</v>
      </c>
    </row>
    <row r="16" spans="1:9" x14ac:dyDescent="0.25">
      <c r="A16" s="115"/>
      <c r="B16" s="38" t="s">
        <v>15</v>
      </c>
      <c r="C16" s="25">
        <v>0</v>
      </c>
      <c r="D16" s="4">
        <v>0</v>
      </c>
      <c r="E16" s="3">
        <v>0</v>
      </c>
      <c r="F16" s="4">
        <v>0</v>
      </c>
      <c r="G16" s="3">
        <v>56</v>
      </c>
      <c r="H16" s="19">
        <v>7.0921985815602835E-3</v>
      </c>
      <c r="I16" s="62">
        <f t="shared" si="0"/>
        <v>18.666666666666668</v>
      </c>
    </row>
    <row r="17" spans="1:9" x14ac:dyDescent="0.25">
      <c r="A17" s="115"/>
      <c r="B17" s="38" t="s">
        <v>24</v>
      </c>
      <c r="C17" s="25">
        <v>56</v>
      </c>
      <c r="D17" s="4">
        <v>1.098901098901099E-2</v>
      </c>
      <c r="E17" s="3">
        <v>0</v>
      </c>
      <c r="F17" s="4">
        <v>0</v>
      </c>
      <c r="G17" s="3">
        <v>0</v>
      </c>
      <c r="H17" s="19">
        <v>0</v>
      </c>
      <c r="I17" s="62">
        <f t="shared" si="0"/>
        <v>18.666666666666668</v>
      </c>
    </row>
    <row r="18" spans="1:9" x14ac:dyDescent="0.25">
      <c r="A18" s="115"/>
      <c r="B18" s="38" t="s">
        <v>26</v>
      </c>
      <c r="C18" s="25">
        <v>112</v>
      </c>
      <c r="D18" s="4">
        <v>2.197802197802198E-2</v>
      </c>
      <c r="E18" s="3">
        <v>0</v>
      </c>
      <c r="F18" s="4">
        <v>0</v>
      </c>
      <c r="G18" s="3">
        <v>0</v>
      </c>
      <c r="H18" s="19">
        <v>0</v>
      </c>
      <c r="I18" s="62">
        <f t="shared" si="0"/>
        <v>37.333333333333336</v>
      </c>
    </row>
    <row r="19" spans="1:9" x14ac:dyDescent="0.25">
      <c r="A19" s="115"/>
      <c r="B19" s="38" t="s">
        <v>19</v>
      </c>
      <c r="C19" s="25">
        <v>0</v>
      </c>
      <c r="D19" s="4">
        <v>0</v>
      </c>
      <c r="E19" s="3">
        <v>0</v>
      </c>
      <c r="F19" s="4">
        <v>0</v>
      </c>
      <c r="G19" s="3">
        <v>112</v>
      </c>
      <c r="H19" s="19">
        <v>1.4184397163120567E-2</v>
      </c>
      <c r="I19" s="62">
        <f t="shared" si="0"/>
        <v>37.333333333333336</v>
      </c>
    </row>
    <row r="20" spans="1:9" x14ac:dyDescent="0.25">
      <c r="A20" s="115"/>
      <c r="B20" s="38" t="s">
        <v>21</v>
      </c>
      <c r="C20" s="25">
        <v>0</v>
      </c>
      <c r="D20" s="4">
        <v>0</v>
      </c>
      <c r="E20" s="3">
        <v>112</v>
      </c>
      <c r="F20" s="4">
        <v>0.02</v>
      </c>
      <c r="G20" s="3">
        <v>56</v>
      </c>
      <c r="H20" s="19">
        <v>7.0921985815602835E-3</v>
      </c>
      <c r="I20" s="62">
        <f t="shared" si="0"/>
        <v>56</v>
      </c>
    </row>
    <row r="21" spans="1:9" x14ac:dyDescent="0.25">
      <c r="A21" s="115"/>
      <c r="B21" s="38" t="s">
        <v>23</v>
      </c>
      <c r="C21" s="25">
        <v>280</v>
      </c>
      <c r="D21" s="4">
        <v>5.4945054945054944E-2</v>
      </c>
      <c r="E21" s="3">
        <v>0</v>
      </c>
      <c r="F21" s="4">
        <v>0</v>
      </c>
      <c r="G21" s="3">
        <v>56</v>
      </c>
      <c r="H21" s="19">
        <v>7.0921985815602835E-3</v>
      </c>
      <c r="I21" s="62">
        <f t="shared" si="0"/>
        <v>112</v>
      </c>
    </row>
    <row r="22" spans="1:9" x14ac:dyDescent="0.25">
      <c r="A22" s="115"/>
      <c r="B22" s="38" t="s">
        <v>18</v>
      </c>
      <c r="C22" s="25">
        <v>0</v>
      </c>
      <c r="D22" s="4">
        <v>0</v>
      </c>
      <c r="E22" s="3">
        <v>56</v>
      </c>
      <c r="F22" s="4">
        <v>0.01</v>
      </c>
      <c r="G22" s="3">
        <v>336</v>
      </c>
      <c r="H22" s="19">
        <v>4.2553191489361701E-2</v>
      </c>
      <c r="I22" s="62">
        <f t="shared" si="0"/>
        <v>130.66666666666666</v>
      </c>
    </row>
    <row r="23" spans="1:9" x14ac:dyDescent="0.25">
      <c r="A23" s="115" t="s">
        <v>27</v>
      </c>
      <c r="B23" s="38" t="s">
        <v>29</v>
      </c>
      <c r="C23" s="25">
        <v>112</v>
      </c>
      <c r="D23" s="4">
        <v>2.197802197802198E-2</v>
      </c>
      <c r="E23" s="3">
        <v>168</v>
      </c>
      <c r="F23" s="4">
        <v>0.03</v>
      </c>
      <c r="G23" s="3">
        <v>280</v>
      </c>
      <c r="H23" s="19">
        <v>3.5460992907801421E-2</v>
      </c>
      <c r="I23" s="62">
        <f t="shared" si="0"/>
        <v>186.66666666666666</v>
      </c>
    </row>
    <row r="24" spans="1:9" x14ac:dyDescent="0.25">
      <c r="A24" s="115"/>
      <c r="B24" s="38" t="s">
        <v>28</v>
      </c>
      <c r="C24" s="25">
        <v>0</v>
      </c>
      <c r="D24" s="4">
        <v>0</v>
      </c>
      <c r="E24" s="3">
        <v>0</v>
      </c>
      <c r="F24" s="4">
        <v>0</v>
      </c>
      <c r="G24" s="3">
        <v>112</v>
      </c>
      <c r="H24" s="19">
        <v>1.4184397163120567E-2</v>
      </c>
      <c r="I24" s="62">
        <f t="shared" si="0"/>
        <v>37.333333333333336</v>
      </c>
    </row>
    <row r="25" spans="1:9" x14ac:dyDescent="0.25">
      <c r="A25" s="50" t="s">
        <v>30</v>
      </c>
      <c r="B25" s="38" t="s">
        <v>31</v>
      </c>
      <c r="C25" s="25">
        <v>0</v>
      </c>
      <c r="D25" s="4">
        <v>0</v>
      </c>
      <c r="E25" s="3">
        <v>0</v>
      </c>
      <c r="F25" s="4">
        <v>0</v>
      </c>
      <c r="G25" s="3">
        <v>56</v>
      </c>
      <c r="H25" s="19">
        <v>7.0921985815602835E-3</v>
      </c>
      <c r="I25" s="62">
        <f t="shared" si="0"/>
        <v>18.666666666666668</v>
      </c>
    </row>
    <row r="26" spans="1:9" x14ac:dyDescent="0.25">
      <c r="A26" s="115" t="s">
        <v>32</v>
      </c>
      <c r="B26" s="38" t="s">
        <v>35</v>
      </c>
      <c r="C26" s="25">
        <v>56</v>
      </c>
      <c r="D26" s="4">
        <v>1.098901098901099E-2</v>
      </c>
      <c r="E26" s="3">
        <v>224</v>
      </c>
      <c r="F26" s="4">
        <v>0.04</v>
      </c>
      <c r="G26" s="3">
        <v>840</v>
      </c>
      <c r="H26" s="19">
        <v>0.10638297872340426</v>
      </c>
      <c r="I26" s="62">
        <f t="shared" si="0"/>
        <v>373.33333333333331</v>
      </c>
    </row>
    <row r="27" spans="1:9" x14ac:dyDescent="0.25">
      <c r="A27" s="115"/>
      <c r="B27" s="38" t="s">
        <v>34</v>
      </c>
      <c r="C27" s="25">
        <v>112</v>
      </c>
      <c r="D27" s="4">
        <v>2.197802197802198E-2</v>
      </c>
      <c r="E27" s="3">
        <v>0</v>
      </c>
      <c r="F27" s="4">
        <v>0</v>
      </c>
      <c r="G27" s="3">
        <v>56</v>
      </c>
      <c r="H27" s="19">
        <v>7.0921985815602835E-3</v>
      </c>
      <c r="I27" s="62">
        <f t="shared" si="0"/>
        <v>56</v>
      </c>
    </row>
    <row r="28" spans="1:9" x14ac:dyDescent="0.25">
      <c r="A28" s="115"/>
      <c r="B28" s="38" t="s">
        <v>33</v>
      </c>
      <c r="C28" s="25">
        <v>0</v>
      </c>
      <c r="D28" s="4">
        <v>0</v>
      </c>
      <c r="E28" s="3">
        <v>560</v>
      </c>
      <c r="F28" s="4">
        <v>0.1</v>
      </c>
      <c r="G28" s="3">
        <v>280</v>
      </c>
      <c r="H28" s="19">
        <v>3.5460992907801421E-2</v>
      </c>
      <c r="I28" s="62">
        <f t="shared" si="0"/>
        <v>280</v>
      </c>
    </row>
    <row r="29" spans="1:9" x14ac:dyDescent="0.25">
      <c r="A29" s="115" t="s">
        <v>36</v>
      </c>
      <c r="B29" s="38" t="s">
        <v>43</v>
      </c>
      <c r="C29" s="25">
        <v>0</v>
      </c>
      <c r="D29" s="4">
        <v>0</v>
      </c>
      <c r="E29" s="3">
        <v>56</v>
      </c>
      <c r="F29" s="4">
        <v>0.01</v>
      </c>
      <c r="G29" s="3">
        <v>0</v>
      </c>
      <c r="H29" s="19">
        <v>0</v>
      </c>
      <c r="I29" s="62">
        <f t="shared" si="0"/>
        <v>18.666666666666668</v>
      </c>
    </row>
    <row r="30" spans="1:9" x14ac:dyDescent="0.25">
      <c r="A30" s="115"/>
      <c r="B30" s="38" t="s">
        <v>78</v>
      </c>
      <c r="C30" s="25">
        <v>0</v>
      </c>
      <c r="D30" s="4">
        <v>0</v>
      </c>
      <c r="E30" s="3">
        <v>0</v>
      </c>
      <c r="F30" s="4">
        <v>0</v>
      </c>
      <c r="G30" s="3">
        <v>392</v>
      </c>
      <c r="H30" s="19">
        <v>4.9645390070921988E-2</v>
      </c>
      <c r="I30" s="62">
        <f t="shared" si="0"/>
        <v>130.66666666666666</v>
      </c>
    </row>
    <row r="31" spans="1:9" x14ac:dyDescent="0.25">
      <c r="A31" s="115"/>
      <c r="B31" s="38" t="s">
        <v>48</v>
      </c>
      <c r="C31" s="25">
        <v>56</v>
      </c>
      <c r="D31" s="4">
        <v>1.098901098901099E-2</v>
      </c>
      <c r="E31" s="3">
        <v>56</v>
      </c>
      <c r="F31" s="4">
        <v>0.01</v>
      </c>
      <c r="G31" s="3">
        <v>0</v>
      </c>
      <c r="H31" s="19">
        <v>0</v>
      </c>
      <c r="I31" s="62">
        <f t="shared" si="0"/>
        <v>37.333333333333336</v>
      </c>
    </row>
    <row r="32" spans="1:9" x14ac:dyDescent="0.25">
      <c r="A32" s="115"/>
      <c r="B32" s="38" t="s">
        <v>40</v>
      </c>
      <c r="C32" s="25">
        <v>56</v>
      </c>
      <c r="D32" s="4">
        <v>1.098901098901099E-2</v>
      </c>
      <c r="E32" s="3">
        <v>56</v>
      </c>
      <c r="F32" s="4">
        <v>0.01</v>
      </c>
      <c r="G32" s="3">
        <v>0</v>
      </c>
      <c r="H32" s="19">
        <v>0</v>
      </c>
      <c r="I32" s="62">
        <f t="shared" si="0"/>
        <v>37.333333333333336</v>
      </c>
    </row>
    <row r="33" spans="1:9" x14ac:dyDescent="0.25">
      <c r="A33" s="115"/>
      <c r="B33" s="38" t="s">
        <v>49</v>
      </c>
      <c r="C33" s="25">
        <v>0</v>
      </c>
      <c r="D33" s="4">
        <v>0</v>
      </c>
      <c r="E33" s="3">
        <v>0</v>
      </c>
      <c r="F33" s="4">
        <v>0</v>
      </c>
      <c r="G33" s="3">
        <v>56</v>
      </c>
      <c r="H33" s="19">
        <v>7.0921985815602835E-3</v>
      </c>
      <c r="I33" s="62">
        <f t="shared" si="0"/>
        <v>18.666666666666668</v>
      </c>
    </row>
    <row r="34" spans="1:9" x14ac:dyDescent="0.25">
      <c r="A34" s="115"/>
      <c r="B34" s="38" t="s">
        <v>47</v>
      </c>
      <c r="C34" s="25">
        <v>56</v>
      </c>
      <c r="D34" s="4">
        <v>1.098901098901099E-2</v>
      </c>
      <c r="E34" s="3">
        <v>0</v>
      </c>
      <c r="F34" s="4">
        <v>0</v>
      </c>
      <c r="G34" s="3">
        <v>0</v>
      </c>
      <c r="H34" s="19">
        <v>0</v>
      </c>
      <c r="I34" s="62">
        <f t="shared" si="0"/>
        <v>18.666666666666668</v>
      </c>
    </row>
    <row r="35" spans="1:9" x14ac:dyDescent="0.25">
      <c r="A35" s="115"/>
      <c r="B35" s="38" t="s">
        <v>44</v>
      </c>
      <c r="C35" s="25">
        <v>0</v>
      </c>
      <c r="D35" s="4">
        <v>0</v>
      </c>
      <c r="E35" s="3">
        <v>0</v>
      </c>
      <c r="F35" s="4">
        <v>0</v>
      </c>
      <c r="G35" s="3">
        <v>112</v>
      </c>
      <c r="H35" s="19">
        <v>1.4184397163120567E-2</v>
      </c>
      <c r="I35" s="62">
        <f t="shared" si="0"/>
        <v>37.333333333333336</v>
      </c>
    </row>
    <row r="36" spans="1:9" x14ac:dyDescent="0.25">
      <c r="A36" s="115"/>
      <c r="B36" s="38" t="s">
        <v>55</v>
      </c>
      <c r="C36" s="25">
        <v>56</v>
      </c>
      <c r="D36" s="4">
        <v>1.098901098901099E-2</v>
      </c>
      <c r="E36" s="3">
        <v>0</v>
      </c>
      <c r="F36" s="4">
        <v>0</v>
      </c>
      <c r="G36" s="3">
        <v>0</v>
      </c>
      <c r="H36" s="19">
        <v>0</v>
      </c>
      <c r="I36" s="62">
        <f t="shared" si="0"/>
        <v>18.666666666666668</v>
      </c>
    </row>
    <row r="37" spans="1:9" x14ac:dyDescent="0.25">
      <c r="A37" s="115"/>
      <c r="B37" s="38" t="s">
        <v>42</v>
      </c>
      <c r="C37" s="25">
        <v>56</v>
      </c>
      <c r="D37" s="4">
        <v>1.098901098901099E-2</v>
      </c>
      <c r="E37" s="3">
        <v>0</v>
      </c>
      <c r="F37" s="4">
        <v>0</v>
      </c>
      <c r="G37" s="3">
        <v>0</v>
      </c>
      <c r="H37" s="19">
        <v>0</v>
      </c>
      <c r="I37" s="62">
        <f t="shared" si="0"/>
        <v>18.666666666666668</v>
      </c>
    </row>
    <row r="38" spans="1:9" x14ac:dyDescent="0.25">
      <c r="A38" s="115"/>
      <c r="B38" s="38" t="s">
        <v>38</v>
      </c>
      <c r="C38" s="25">
        <v>0</v>
      </c>
      <c r="D38" s="4">
        <v>0</v>
      </c>
      <c r="E38" s="3">
        <v>0</v>
      </c>
      <c r="F38" s="4">
        <v>0</v>
      </c>
      <c r="G38" s="3">
        <v>112</v>
      </c>
      <c r="H38" s="19">
        <v>1.4184397163120567E-2</v>
      </c>
      <c r="I38" s="62">
        <f t="shared" si="0"/>
        <v>37.333333333333336</v>
      </c>
    </row>
    <row r="39" spans="1:9" x14ac:dyDescent="0.25">
      <c r="A39" s="115"/>
      <c r="B39" s="38" t="s">
        <v>51</v>
      </c>
      <c r="C39" s="25">
        <v>112</v>
      </c>
      <c r="D39" s="4">
        <v>2.197802197802198E-2</v>
      </c>
      <c r="E39" s="3">
        <v>0</v>
      </c>
      <c r="F39" s="4">
        <v>0</v>
      </c>
      <c r="G39" s="3">
        <v>0</v>
      </c>
      <c r="H39" s="19">
        <v>0</v>
      </c>
      <c r="I39" s="62">
        <f t="shared" si="0"/>
        <v>37.333333333333336</v>
      </c>
    </row>
    <row r="40" spans="1:9" ht="13.5" thickBot="1" x14ac:dyDescent="0.3">
      <c r="A40" s="116"/>
      <c r="B40" s="39" t="s">
        <v>54</v>
      </c>
      <c r="C40" s="26">
        <v>56</v>
      </c>
      <c r="D40" s="21">
        <v>1.098901098901099E-2</v>
      </c>
      <c r="E40" s="20">
        <v>0</v>
      </c>
      <c r="F40" s="21">
        <v>0</v>
      </c>
      <c r="G40" s="20">
        <v>0</v>
      </c>
      <c r="H40" s="22">
        <v>0</v>
      </c>
      <c r="I40" s="62">
        <f t="shared" si="0"/>
        <v>18.666666666666668</v>
      </c>
    </row>
    <row r="41" spans="1:9" x14ac:dyDescent="0.25">
      <c r="A41" s="117" t="s">
        <v>63</v>
      </c>
      <c r="B41" s="118"/>
      <c r="C41" s="42">
        <f>SUM(C7:C40)</f>
        <v>5096</v>
      </c>
      <c r="D41" s="41">
        <f t="shared" ref="D41:H41" si="1">SUM(D7:D40)</f>
        <v>0.99999999999999989</v>
      </c>
      <c r="E41" s="24">
        <f t="shared" si="1"/>
        <v>5600</v>
      </c>
      <c r="F41" s="41">
        <f t="shared" si="1"/>
        <v>1</v>
      </c>
      <c r="G41" s="24">
        <f t="shared" si="1"/>
        <v>7896</v>
      </c>
      <c r="H41" s="43">
        <f t="shared" si="1"/>
        <v>1</v>
      </c>
    </row>
    <row r="42" spans="1:9" x14ac:dyDescent="0.25">
      <c r="A42" s="119" t="s">
        <v>64</v>
      </c>
      <c r="B42" s="120"/>
      <c r="C42" s="44">
        <v>21</v>
      </c>
      <c r="D42" s="4"/>
      <c r="E42" s="3">
        <v>13</v>
      </c>
      <c r="F42" s="4"/>
      <c r="G42" s="3">
        <v>19</v>
      </c>
      <c r="H42" s="19"/>
    </row>
    <row r="43" spans="1:9" x14ac:dyDescent="0.25">
      <c r="A43" s="119" t="s">
        <v>65</v>
      </c>
      <c r="B43" s="120"/>
      <c r="C43" s="44">
        <v>2.2989999999999999</v>
      </c>
      <c r="D43" s="4"/>
      <c r="E43" s="3">
        <v>1.879</v>
      </c>
      <c r="F43" s="4"/>
      <c r="G43" s="3">
        <v>2.2370000000000001</v>
      </c>
      <c r="H43" s="19"/>
    </row>
    <row r="44" spans="1:9" x14ac:dyDescent="0.25">
      <c r="A44" s="119" t="s">
        <v>66</v>
      </c>
      <c r="B44" s="120"/>
      <c r="C44" s="44">
        <v>0.8347</v>
      </c>
      <c r="D44" s="4"/>
      <c r="E44" s="3">
        <v>0.78520000000000001</v>
      </c>
      <c r="F44" s="4"/>
      <c r="G44" s="3">
        <v>0.8367</v>
      </c>
      <c r="H44" s="19"/>
    </row>
    <row r="45" spans="1:9" ht="13.5" thickBot="1" x14ac:dyDescent="0.3">
      <c r="A45" s="113" t="s">
        <v>67</v>
      </c>
      <c r="B45" s="114"/>
      <c r="C45" s="45">
        <v>0.755</v>
      </c>
      <c r="D45" s="21"/>
      <c r="E45" s="20">
        <v>0.73240000000000005</v>
      </c>
      <c r="F45" s="21"/>
      <c r="G45" s="20">
        <v>0.75990000000000002</v>
      </c>
      <c r="H45" s="22"/>
    </row>
    <row r="46" spans="1:9" x14ac:dyDescent="0.25">
      <c r="C46" s="46"/>
      <c r="D46" s="47"/>
      <c r="E46" s="46"/>
      <c r="F46" s="47"/>
      <c r="G46" s="46"/>
      <c r="H46" s="47"/>
    </row>
    <row r="50" spans="3:6" x14ac:dyDescent="0.25">
      <c r="C50" s="51"/>
      <c r="D50" s="51"/>
      <c r="E50" s="51"/>
      <c r="F50" s="51"/>
    </row>
    <row r="51" spans="3:6" x14ac:dyDescent="0.25">
      <c r="C51" s="51"/>
      <c r="D51" s="51"/>
      <c r="E51" s="51"/>
      <c r="F51" s="51"/>
    </row>
    <row r="52" spans="3:6" x14ac:dyDescent="0.25">
      <c r="C52" s="51"/>
      <c r="D52" s="51"/>
      <c r="E52" s="51"/>
      <c r="F52" s="51"/>
    </row>
    <row r="53" spans="3:6" x14ac:dyDescent="0.25">
      <c r="C53" s="51"/>
      <c r="D53" s="51"/>
      <c r="E53" s="51"/>
      <c r="F53" s="51"/>
    </row>
    <row r="54" spans="3:6" x14ac:dyDescent="0.25">
      <c r="C54" s="51"/>
      <c r="D54" s="51"/>
      <c r="E54" s="51"/>
      <c r="F54" s="51"/>
    </row>
    <row r="56" spans="3:6" x14ac:dyDescent="0.25">
      <c r="C56" s="51"/>
      <c r="D56" s="51"/>
      <c r="E56" s="51"/>
      <c r="F56" s="51"/>
    </row>
    <row r="57" spans="3:6" x14ac:dyDescent="0.25">
      <c r="C57" s="51"/>
      <c r="D57" s="51"/>
      <c r="E57" s="51"/>
      <c r="F57" s="51"/>
    </row>
    <row r="58" spans="3:6" x14ac:dyDescent="0.25">
      <c r="C58" s="51"/>
      <c r="D58" s="51"/>
      <c r="E58" s="51"/>
      <c r="F58" s="51"/>
    </row>
    <row r="59" spans="3:6" x14ac:dyDescent="0.25">
      <c r="C59" s="51"/>
      <c r="D59" s="51"/>
      <c r="E59" s="51"/>
      <c r="F59" s="51"/>
    </row>
    <row r="61" spans="3:6" x14ac:dyDescent="0.25">
      <c r="C61" s="51"/>
      <c r="D61" s="51"/>
      <c r="E61" s="51"/>
      <c r="F61" s="51"/>
    </row>
    <row r="62" spans="3:6" x14ac:dyDescent="0.25">
      <c r="C62" s="51"/>
      <c r="D62" s="51"/>
      <c r="E62" s="51"/>
      <c r="F62" s="51"/>
    </row>
    <row r="63" spans="3:6" x14ac:dyDescent="0.25">
      <c r="C63" s="51"/>
      <c r="D63" s="51"/>
      <c r="E63" s="51"/>
      <c r="F63" s="51"/>
    </row>
  </sheetData>
  <mergeCells count="18">
    <mergeCell ref="B5:B6"/>
    <mergeCell ref="A5:A6"/>
    <mergeCell ref="A2:B4"/>
    <mergeCell ref="C5:D5"/>
    <mergeCell ref="E5:F5"/>
    <mergeCell ref="C4:H4"/>
    <mergeCell ref="C3:H3"/>
    <mergeCell ref="C2:H2"/>
    <mergeCell ref="G5:H5"/>
    <mergeCell ref="A45:B45"/>
    <mergeCell ref="A29:A40"/>
    <mergeCell ref="A26:A28"/>
    <mergeCell ref="A23:A24"/>
    <mergeCell ref="A8:A22"/>
    <mergeCell ref="A41:B41"/>
    <mergeCell ref="A42:B42"/>
    <mergeCell ref="A43:B43"/>
    <mergeCell ref="A44:B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6"/>
  <sheetViews>
    <sheetView workbookViewId="0">
      <selection activeCell="E5" sqref="E5:I7"/>
    </sheetView>
  </sheetViews>
  <sheetFormatPr baseColWidth="10" defaultRowHeight="12.75" x14ac:dyDescent="0.2"/>
  <cols>
    <col min="1" max="2" width="11.42578125" style="52"/>
    <col min="3" max="3" width="12.85546875" style="52" customWidth="1"/>
    <col min="4" max="4" width="11.42578125" style="52"/>
    <col min="5" max="6" width="12.42578125" style="52" customWidth="1"/>
    <col min="7" max="8" width="16.140625" style="52" bestFit="1" customWidth="1"/>
    <col min="9" max="9" width="21.85546875" style="52" bestFit="1" customWidth="1"/>
    <col min="10" max="10" width="10" style="52" customWidth="1"/>
    <col min="11" max="11" width="17.5703125" style="52" bestFit="1" customWidth="1"/>
    <col min="12" max="16384" width="11.42578125" style="52"/>
  </cols>
  <sheetData>
    <row r="3" spans="3:10" x14ac:dyDescent="0.2">
      <c r="C3" s="126" t="s">
        <v>70</v>
      </c>
      <c r="D3" s="126" t="s">
        <v>71</v>
      </c>
      <c r="E3" s="129" t="s">
        <v>72</v>
      </c>
      <c r="F3" s="126" t="s">
        <v>73</v>
      </c>
      <c r="G3" s="126" t="s">
        <v>74</v>
      </c>
      <c r="H3" s="126" t="s">
        <v>75</v>
      </c>
      <c r="I3" s="126" t="s">
        <v>76</v>
      </c>
      <c r="J3" s="53"/>
    </row>
    <row r="4" spans="3:10" ht="23.25" customHeight="1" x14ac:dyDescent="0.2">
      <c r="C4" s="127"/>
      <c r="D4" s="127"/>
      <c r="E4" s="130"/>
      <c r="F4" s="127"/>
      <c r="G4" s="127"/>
      <c r="H4" s="127"/>
      <c r="I4" s="127"/>
      <c r="J4" s="53"/>
    </row>
    <row r="5" spans="3:10" x14ac:dyDescent="0.2">
      <c r="C5" s="128"/>
      <c r="D5" s="54" t="s">
        <v>56</v>
      </c>
      <c r="E5" s="54">
        <v>10528</v>
      </c>
      <c r="F5" s="54">
        <v>23</v>
      </c>
      <c r="G5" s="54">
        <v>2.077</v>
      </c>
      <c r="H5" s="54">
        <v>0.79349999999999998</v>
      </c>
      <c r="I5" s="54">
        <v>0.6623</v>
      </c>
      <c r="J5" s="53"/>
    </row>
    <row r="6" spans="3:10" ht="13.5" x14ac:dyDescent="0.25">
      <c r="C6" s="128"/>
      <c r="D6" s="55" t="s">
        <v>57</v>
      </c>
      <c r="E6" s="55">
        <v>3080</v>
      </c>
      <c r="F6" s="55">
        <v>12</v>
      </c>
      <c r="G6" s="55">
        <v>1.907</v>
      </c>
      <c r="H6" s="55">
        <v>0.79339999999999999</v>
      </c>
      <c r="I6" s="55">
        <v>0.76749999999999996</v>
      </c>
      <c r="J6" s="56" t="s">
        <v>77</v>
      </c>
    </row>
    <row r="7" spans="3:10" x14ac:dyDescent="0.2">
      <c r="C7" s="128"/>
      <c r="D7" s="57" t="s">
        <v>58</v>
      </c>
      <c r="E7" s="57">
        <v>6776</v>
      </c>
      <c r="F7" s="57">
        <v>15</v>
      </c>
      <c r="G7" s="57">
        <v>2.0259999999999998</v>
      </c>
      <c r="H7" s="57">
        <v>0.81979999999999997</v>
      </c>
      <c r="I7" s="57">
        <v>0.74819999999999998</v>
      </c>
      <c r="J7" s="53"/>
    </row>
    <row r="9" spans="3:10" ht="15" x14ac:dyDescent="0.25">
      <c r="D9"/>
      <c r="E9"/>
      <c r="F9"/>
      <c r="G9"/>
      <c r="H9"/>
      <c r="I9"/>
    </row>
    <row r="10" spans="3:10" ht="15" x14ac:dyDescent="0.25">
      <c r="D10"/>
      <c r="E10"/>
      <c r="F10"/>
      <c r="G10"/>
      <c r="H10"/>
      <c r="I10"/>
    </row>
    <row r="11" spans="3:10" ht="15" x14ac:dyDescent="0.25">
      <c r="D11"/>
      <c r="E11"/>
      <c r="F11"/>
      <c r="G11"/>
      <c r="H11"/>
      <c r="I11"/>
    </row>
    <row r="12" spans="3:10" ht="15" x14ac:dyDescent="0.25">
      <c r="D12"/>
      <c r="E12"/>
      <c r="F12"/>
      <c r="G12"/>
      <c r="H12"/>
      <c r="I12"/>
    </row>
    <row r="13" spans="3:10" ht="15" x14ac:dyDescent="0.25">
      <c r="D13"/>
      <c r="E13"/>
      <c r="F13"/>
      <c r="G13"/>
      <c r="H13"/>
      <c r="I13"/>
    </row>
    <row r="14" spans="3:10" ht="15" x14ac:dyDescent="0.25">
      <c r="D14"/>
      <c r="E14"/>
      <c r="F14"/>
      <c r="G14"/>
      <c r="H14"/>
      <c r="I14"/>
    </row>
    <row r="15" spans="3:10" ht="15" x14ac:dyDescent="0.25">
      <c r="D15"/>
      <c r="E15"/>
      <c r="F15"/>
      <c r="G15"/>
      <c r="H15"/>
      <c r="I15"/>
    </row>
    <row r="16" spans="3:10" ht="15" x14ac:dyDescent="0.25">
      <c r="D16"/>
      <c r="E16"/>
      <c r="F16"/>
      <c r="G16"/>
      <c r="H16"/>
      <c r="I16"/>
    </row>
  </sheetData>
  <mergeCells count="8">
    <mergeCell ref="G3:G4"/>
    <mergeCell ref="H3:H4"/>
    <mergeCell ref="I3:I4"/>
    <mergeCell ref="C5:C7"/>
    <mergeCell ref="E3:E4"/>
    <mergeCell ref="C3:C4"/>
    <mergeCell ref="D3:D4"/>
    <mergeCell ref="F3:F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A49" workbookViewId="0">
      <selection activeCell="F11" sqref="F11"/>
    </sheetView>
  </sheetViews>
  <sheetFormatPr baseColWidth="10" defaultRowHeight="15" x14ac:dyDescent="0.25"/>
  <cols>
    <col min="1" max="1" width="18.28515625" customWidth="1"/>
    <col min="2" max="3" width="11.42578125" hidden="1" customWidth="1"/>
    <col min="4" max="4" width="19.85546875" style="71" bestFit="1" customWidth="1"/>
    <col min="5" max="5" width="29" style="70" bestFit="1" customWidth="1"/>
    <col min="6" max="6" width="6.7109375" style="74" bestFit="1" customWidth="1"/>
    <col min="7" max="7" width="5" style="74" bestFit="1" customWidth="1"/>
    <col min="8" max="8" width="13.42578125" style="74" customWidth="1"/>
    <col min="9" max="9" width="14.42578125" style="74" customWidth="1"/>
    <col min="10" max="13" width="11.42578125" style="74"/>
  </cols>
  <sheetData>
    <row r="1" spans="1:13" x14ac:dyDescent="0.25">
      <c r="D1" s="131" t="s">
        <v>61</v>
      </c>
      <c r="E1" s="131"/>
    </row>
    <row r="2" spans="1:13" ht="15.75" thickBot="1" x14ac:dyDescent="0.3">
      <c r="D2" s="131"/>
      <c r="E2" s="131"/>
    </row>
    <row r="3" spans="1:13" ht="30" x14ac:dyDescent="0.25">
      <c r="A3" s="58"/>
      <c r="B3" s="59"/>
      <c r="C3" s="60"/>
      <c r="D3" s="72" t="s">
        <v>60</v>
      </c>
      <c r="E3" s="64" t="s">
        <v>59</v>
      </c>
      <c r="F3" s="64" t="s">
        <v>85</v>
      </c>
      <c r="G3" s="64" t="s">
        <v>86</v>
      </c>
      <c r="H3" s="65" t="s">
        <v>79</v>
      </c>
      <c r="I3" s="65" t="s">
        <v>80</v>
      </c>
      <c r="J3" s="64" t="s">
        <v>81</v>
      </c>
      <c r="K3" s="64" t="s">
        <v>82</v>
      </c>
      <c r="L3" s="79" t="s">
        <v>83</v>
      </c>
      <c r="M3" s="81" t="s">
        <v>84</v>
      </c>
    </row>
    <row r="4" spans="1:13" ht="19.5" thickBot="1" x14ac:dyDescent="0.3">
      <c r="A4" s="58"/>
      <c r="B4" s="59"/>
      <c r="C4" s="60"/>
      <c r="D4" s="133" t="s">
        <v>1</v>
      </c>
      <c r="E4" s="66" t="s">
        <v>3</v>
      </c>
      <c r="F4" s="67">
        <v>18.666666666666668</v>
      </c>
      <c r="G4" s="63"/>
      <c r="H4" s="75">
        <f>AVERAGE(F4:G4)</f>
        <v>18.666666666666668</v>
      </c>
      <c r="I4" s="76">
        <f>H4/H$52</f>
        <v>2.6385224274406332E-3</v>
      </c>
      <c r="J4" s="63">
        <v>16</v>
      </c>
      <c r="K4" s="63">
        <v>0</v>
      </c>
      <c r="L4" s="80">
        <f>J4*K4</f>
        <v>0</v>
      </c>
      <c r="M4" s="82">
        <f>SUM(L4:L51)</f>
        <v>6</v>
      </c>
    </row>
    <row r="5" spans="1:13" x14ac:dyDescent="0.25">
      <c r="A5" s="58"/>
      <c r="B5" s="59"/>
      <c r="C5" s="59"/>
      <c r="D5" s="133"/>
      <c r="E5" s="66" t="s">
        <v>4</v>
      </c>
      <c r="F5" s="67">
        <v>18.666666666666668</v>
      </c>
      <c r="G5" s="68">
        <v>18.666666666666668</v>
      </c>
      <c r="H5" s="75">
        <f t="shared" ref="H5:H51" si="0">AVERAGE(F5:G5)</f>
        <v>18.666666666666668</v>
      </c>
      <c r="I5" s="76">
        <f t="shared" ref="I5:I52" si="1">H5/H$52</f>
        <v>2.6385224274406332E-3</v>
      </c>
      <c r="J5" s="63">
        <v>16</v>
      </c>
      <c r="K5" s="63">
        <v>0</v>
      </c>
      <c r="L5" s="63">
        <f t="shared" ref="L5:L51" si="2">J5*K5</f>
        <v>0</v>
      </c>
    </row>
    <row r="6" spans="1:13" x14ac:dyDescent="0.25">
      <c r="A6" s="58"/>
      <c r="B6" s="59"/>
      <c r="C6" s="59"/>
      <c r="D6" s="133"/>
      <c r="E6" s="66" t="s">
        <v>2</v>
      </c>
      <c r="F6" s="67">
        <v>18.666666666666668</v>
      </c>
      <c r="G6" s="63"/>
      <c r="H6" s="75">
        <f t="shared" si="0"/>
        <v>18.666666666666668</v>
      </c>
      <c r="I6" s="76">
        <f t="shared" si="1"/>
        <v>2.6385224274406332E-3</v>
      </c>
      <c r="J6" s="63">
        <v>16</v>
      </c>
      <c r="K6" s="63">
        <v>0</v>
      </c>
      <c r="L6" s="63">
        <f t="shared" si="2"/>
        <v>0</v>
      </c>
    </row>
    <row r="7" spans="1:13" x14ac:dyDescent="0.25">
      <c r="A7" s="58"/>
      <c r="B7" s="59"/>
      <c r="C7" s="59"/>
      <c r="D7" s="133" t="s">
        <v>88</v>
      </c>
      <c r="E7" s="66" t="s">
        <v>8</v>
      </c>
      <c r="F7" s="67">
        <v>1904</v>
      </c>
      <c r="G7" s="68">
        <v>1530.6666666666667</v>
      </c>
      <c r="H7" s="75">
        <f t="shared" si="0"/>
        <v>1717.3333333333335</v>
      </c>
      <c r="I7" s="76">
        <f t="shared" si="1"/>
        <v>0.24274406332453824</v>
      </c>
      <c r="J7" s="63">
        <v>3</v>
      </c>
      <c r="K7" s="63">
        <v>1</v>
      </c>
      <c r="L7" s="63">
        <f t="shared" si="2"/>
        <v>3</v>
      </c>
    </row>
    <row r="8" spans="1:13" x14ac:dyDescent="0.25">
      <c r="A8" s="58"/>
      <c r="B8" s="59"/>
      <c r="C8" s="59"/>
      <c r="D8" s="133"/>
      <c r="E8" s="66" t="s">
        <v>7</v>
      </c>
      <c r="F8" s="67">
        <v>2072</v>
      </c>
      <c r="G8" s="68">
        <v>1792</v>
      </c>
      <c r="H8" s="75">
        <f t="shared" si="0"/>
        <v>1932</v>
      </c>
      <c r="I8" s="76">
        <f t="shared" si="1"/>
        <v>0.27308707124010551</v>
      </c>
      <c r="J8" s="63">
        <v>3</v>
      </c>
      <c r="K8" s="63">
        <v>1</v>
      </c>
      <c r="L8" s="63">
        <f t="shared" si="2"/>
        <v>3</v>
      </c>
    </row>
    <row r="9" spans="1:13" x14ac:dyDescent="0.25">
      <c r="A9" s="59"/>
      <c r="B9" s="60"/>
      <c r="C9" s="59"/>
      <c r="D9" s="133"/>
      <c r="E9" s="66" t="s">
        <v>10</v>
      </c>
      <c r="F9" s="67">
        <v>37.333333333333336</v>
      </c>
      <c r="G9" s="63"/>
      <c r="H9" s="75">
        <f t="shared" si="0"/>
        <v>37.333333333333336</v>
      </c>
      <c r="I9" s="76">
        <f t="shared" si="1"/>
        <v>5.2770448548812663E-3</v>
      </c>
      <c r="J9" s="63">
        <v>3</v>
      </c>
      <c r="K9" s="63">
        <v>0</v>
      </c>
      <c r="L9" s="63">
        <f t="shared" si="2"/>
        <v>0</v>
      </c>
    </row>
    <row r="10" spans="1:13" x14ac:dyDescent="0.25">
      <c r="A10" s="58"/>
      <c r="B10" s="59"/>
      <c r="C10" s="59"/>
      <c r="D10" s="133"/>
      <c r="E10" s="66" t="s">
        <v>6</v>
      </c>
      <c r="F10" s="67">
        <v>728</v>
      </c>
      <c r="G10" s="68">
        <v>410.66666666666669</v>
      </c>
      <c r="H10" s="75">
        <f t="shared" si="0"/>
        <v>569.33333333333337</v>
      </c>
      <c r="I10" s="76">
        <f t="shared" si="1"/>
        <v>8.0474934036939311E-2</v>
      </c>
      <c r="J10" s="63">
        <v>3</v>
      </c>
      <c r="K10" s="63">
        <v>0</v>
      </c>
      <c r="L10" s="63">
        <f t="shared" si="2"/>
        <v>0</v>
      </c>
    </row>
    <row r="11" spans="1:13" x14ac:dyDescent="0.25">
      <c r="A11" s="58"/>
      <c r="B11" s="59"/>
      <c r="C11" s="59"/>
      <c r="D11" s="133"/>
      <c r="E11" s="69" t="s">
        <v>11</v>
      </c>
      <c r="F11" s="67"/>
      <c r="G11" s="68">
        <v>18.666666666666668</v>
      </c>
      <c r="H11" s="75">
        <f t="shared" si="0"/>
        <v>18.666666666666668</v>
      </c>
      <c r="I11" s="76">
        <f t="shared" si="1"/>
        <v>2.6385224274406332E-3</v>
      </c>
      <c r="J11" s="63">
        <v>3</v>
      </c>
      <c r="K11" s="63">
        <v>0</v>
      </c>
      <c r="L11" s="63">
        <f t="shared" si="2"/>
        <v>0</v>
      </c>
    </row>
    <row r="12" spans="1:13" x14ac:dyDescent="0.25">
      <c r="A12" s="58"/>
      <c r="B12" s="59"/>
      <c r="C12" s="59"/>
      <c r="D12" s="133"/>
      <c r="E12" s="66" t="s">
        <v>9</v>
      </c>
      <c r="F12" s="67">
        <v>56</v>
      </c>
      <c r="G12" s="68">
        <v>37.333333333333336</v>
      </c>
      <c r="H12" s="75">
        <f t="shared" si="0"/>
        <v>46.666666666666671</v>
      </c>
      <c r="I12" s="76">
        <f t="shared" si="1"/>
        <v>6.5963060686015824E-3</v>
      </c>
      <c r="J12" s="63">
        <v>3</v>
      </c>
      <c r="K12" s="63">
        <v>0</v>
      </c>
      <c r="L12" s="63">
        <f t="shared" si="2"/>
        <v>0</v>
      </c>
    </row>
    <row r="13" spans="1:13" x14ac:dyDescent="0.25">
      <c r="A13" s="59"/>
      <c r="B13" s="59"/>
      <c r="C13" s="59"/>
      <c r="D13" s="133"/>
      <c r="E13" s="66" t="s">
        <v>12</v>
      </c>
      <c r="F13" s="67">
        <v>242.66666666666666</v>
      </c>
      <c r="G13" s="68">
        <v>522.66666666666663</v>
      </c>
      <c r="H13" s="75">
        <f t="shared" si="0"/>
        <v>382.66666666666663</v>
      </c>
      <c r="I13" s="76">
        <f t="shared" si="1"/>
        <v>5.4089709762532967E-2</v>
      </c>
      <c r="J13" s="63">
        <v>3</v>
      </c>
      <c r="K13" s="63">
        <v>0</v>
      </c>
      <c r="L13" s="63">
        <f t="shared" si="2"/>
        <v>0</v>
      </c>
    </row>
    <row r="14" spans="1:13" x14ac:dyDescent="0.25">
      <c r="A14" s="59"/>
      <c r="B14" s="59"/>
      <c r="C14" s="59"/>
      <c r="D14" s="133"/>
      <c r="E14" s="69" t="s">
        <v>20</v>
      </c>
      <c r="F14" s="67"/>
      <c r="G14" s="68">
        <v>56</v>
      </c>
      <c r="H14" s="75">
        <f t="shared" si="0"/>
        <v>56</v>
      </c>
      <c r="I14" s="76">
        <f t="shared" si="1"/>
        <v>7.9155672823218986E-3</v>
      </c>
      <c r="J14" s="63">
        <v>3</v>
      </c>
      <c r="K14" s="63">
        <v>0</v>
      </c>
      <c r="L14" s="63">
        <f t="shared" si="2"/>
        <v>0</v>
      </c>
    </row>
    <row r="15" spans="1:13" x14ac:dyDescent="0.25">
      <c r="A15" s="58"/>
      <c r="B15" s="59"/>
      <c r="C15" s="59"/>
      <c r="D15" s="133"/>
      <c r="E15" s="69" t="s">
        <v>14</v>
      </c>
      <c r="F15" s="63"/>
      <c r="G15" s="68">
        <v>18.666666666666668</v>
      </c>
      <c r="H15" s="75">
        <f t="shared" si="0"/>
        <v>18.666666666666668</v>
      </c>
      <c r="I15" s="76">
        <f t="shared" si="1"/>
        <v>2.6385224274406332E-3</v>
      </c>
      <c r="J15" s="63">
        <v>3</v>
      </c>
      <c r="K15" s="63">
        <v>0</v>
      </c>
      <c r="L15" s="63">
        <f t="shared" si="2"/>
        <v>0</v>
      </c>
    </row>
    <row r="16" spans="1:13" x14ac:dyDescent="0.25">
      <c r="A16" s="59"/>
      <c r="B16" s="59"/>
      <c r="C16" s="59"/>
      <c r="D16" s="133"/>
      <c r="E16" s="66" t="s">
        <v>17</v>
      </c>
      <c r="F16" s="67">
        <v>18.666666666666668</v>
      </c>
      <c r="G16" s="63"/>
      <c r="H16" s="75">
        <f t="shared" si="0"/>
        <v>18.666666666666668</v>
      </c>
      <c r="I16" s="76">
        <f t="shared" si="1"/>
        <v>2.6385224274406332E-3</v>
      </c>
      <c r="J16" s="63">
        <v>3</v>
      </c>
      <c r="K16" s="63">
        <v>0</v>
      </c>
      <c r="L16" s="63">
        <f t="shared" si="2"/>
        <v>0</v>
      </c>
    </row>
    <row r="17" spans="1:12" x14ac:dyDescent="0.25">
      <c r="A17" s="59"/>
      <c r="B17" s="59"/>
      <c r="C17" s="59"/>
      <c r="D17" s="133"/>
      <c r="E17" s="69" t="s">
        <v>15</v>
      </c>
      <c r="F17" s="67"/>
      <c r="G17" s="68">
        <v>18.666666666666668</v>
      </c>
      <c r="H17" s="75">
        <f t="shared" si="0"/>
        <v>18.666666666666668</v>
      </c>
      <c r="I17" s="76">
        <f t="shared" si="1"/>
        <v>2.6385224274406332E-3</v>
      </c>
      <c r="J17" s="63">
        <v>3</v>
      </c>
      <c r="K17" s="63">
        <v>0</v>
      </c>
      <c r="L17" s="63">
        <f t="shared" si="2"/>
        <v>0</v>
      </c>
    </row>
    <row r="18" spans="1:12" x14ac:dyDescent="0.25">
      <c r="A18" s="58"/>
      <c r="B18" s="59"/>
      <c r="C18" s="59"/>
      <c r="D18" s="133"/>
      <c r="E18" s="69" t="s">
        <v>24</v>
      </c>
      <c r="F18" s="67"/>
      <c r="G18" s="68">
        <v>18.666666666666668</v>
      </c>
      <c r="H18" s="75">
        <f t="shared" si="0"/>
        <v>18.666666666666668</v>
      </c>
      <c r="I18" s="76">
        <f t="shared" si="1"/>
        <v>2.6385224274406332E-3</v>
      </c>
      <c r="J18" s="63">
        <v>3</v>
      </c>
      <c r="K18" s="63">
        <v>0</v>
      </c>
      <c r="L18" s="63">
        <f t="shared" si="2"/>
        <v>0</v>
      </c>
    </row>
    <row r="19" spans="1:12" x14ac:dyDescent="0.25">
      <c r="A19" s="59"/>
      <c r="B19" s="59"/>
      <c r="C19" s="59"/>
      <c r="D19" s="133"/>
      <c r="E19" s="66" t="s">
        <v>13</v>
      </c>
      <c r="F19" s="67">
        <v>280</v>
      </c>
      <c r="G19" s="63"/>
      <c r="H19" s="75">
        <f t="shared" si="0"/>
        <v>280</v>
      </c>
      <c r="I19" s="76">
        <f t="shared" si="1"/>
        <v>3.9577836411609495E-2</v>
      </c>
      <c r="J19" s="63">
        <v>3</v>
      </c>
      <c r="K19" s="63">
        <v>0</v>
      </c>
      <c r="L19" s="63">
        <f t="shared" si="2"/>
        <v>0</v>
      </c>
    </row>
    <row r="20" spans="1:12" x14ac:dyDescent="0.25">
      <c r="A20" s="59"/>
      <c r="B20" s="59"/>
      <c r="C20" s="59"/>
      <c r="D20" s="133"/>
      <c r="E20" s="69" t="s">
        <v>26</v>
      </c>
      <c r="F20" s="63"/>
      <c r="G20" s="68">
        <v>37.333333333333336</v>
      </c>
      <c r="H20" s="75">
        <f t="shared" si="0"/>
        <v>37.333333333333336</v>
      </c>
      <c r="I20" s="76">
        <f t="shared" si="1"/>
        <v>5.2770448548812663E-3</v>
      </c>
      <c r="J20" s="63">
        <v>3</v>
      </c>
      <c r="K20" s="63">
        <v>0</v>
      </c>
      <c r="L20" s="63">
        <f t="shared" si="2"/>
        <v>0</v>
      </c>
    </row>
    <row r="21" spans="1:12" x14ac:dyDescent="0.25">
      <c r="A21" s="59"/>
      <c r="B21" s="60"/>
      <c r="C21" s="59"/>
      <c r="D21" s="133"/>
      <c r="E21" s="69" t="s">
        <v>19</v>
      </c>
      <c r="F21" s="63"/>
      <c r="G21" s="68">
        <v>37.333333333333336</v>
      </c>
      <c r="H21" s="75">
        <f t="shared" si="0"/>
        <v>37.333333333333336</v>
      </c>
      <c r="I21" s="76">
        <f t="shared" si="1"/>
        <v>5.2770448548812663E-3</v>
      </c>
      <c r="J21" s="63">
        <v>3</v>
      </c>
      <c r="K21" s="63">
        <v>0</v>
      </c>
      <c r="L21" s="63">
        <f t="shared" si="2"/>
        <v>0</v>
      </c>
    </row>
    <row r="22" spans="1:12" x14ac:dyDescent="0.25">
      <c r="A22" s="58"/>
      <c r="B22" s="59"/>
      <c r="C22" s="59"/>
      <c r="D22" s="133"/>
      <c r="E22" s="69" t="s">
        <v>21</v>
      </c>
      <c r="F22" s="63"/>
      <c r="G22" s="68">
        <v>56</v>
      </c>
      <c r="H22" s="75">
        <f t="shared" si="0"/>
        <v>56</v>
      </c>
      <c r="I22" s="76">
        <f t="shared" si="1"/>
        <v>7.9155672823218986E-3</v>
      </c>
      <c r="J22" s="63">
        <v>3</v>
      </c>
      <c r="K22" s="63">
        <v>0</v>
      </c>
      <c r="L22" s="63">
        <f t="shared" si="2"/>
        <v>0</v>
      </c>
    </row>
    <row r="23" spans="1:12" x14ac:dyDescent="0.25">
      <c r="A23" s="58"/>
      <c r="B23" s="59"/>
      <c r="C23" s="60"/>
      <c r="D23" s="133"/>
      <c r="E23" s="66" t="s">
        <v>23</v>
      </c>
      <c r="F23" s="67">
        <v>37.333333333333336</v>
      </c>
      <c r="G23" s="68">
        <v>112</v>
      </c>
      <c r="H23" s="75">
        <f t="shared" si="0"/>
        <v>74.666666666666671</v>
      </c>
      <c r="I23" s="76">
        <f t="shared" si="1"/>
        <v>1.0554089709762533E-2</v>
      </c>
      <c r="J23" s="63">
        <v>3</v>
      </c>
      <c r="K23" s="63">
        <v>0</v>
      </c>
      <c r="L23" s="63">
        <f t="shared" si="2"/>
        <v>0</v>
      </c>
    </row>
    <row r="24" spans="1:12" x14ac:dyDescent="0.25">
      <c r="A24" s="58"/>
      <c r="B24" s="59"/>
      <c r="C24" s="60"/>
      <c r="D24" s="133"/>
      <c r="E24" s="66" t="s">
        <v>25</v>
      </c>
      <c r="F24" s="67">
        <v>37.333333333333336</v>
      </c>
      <c r="G24" s="68"/>
      <c r="H24" s="75">
        <f t="shared" si="0"/>
        <v>37.333333333333336</v>
      </c>
      <c r="I24" s="76">
        <f t="shared" si="1"/>
        <v>5.2770448548812663E-3</v>
      </c>
      <c r="J24" s="63">
        <v>3</v>
      </c>
      <c r="K24" s="63">
        <v>0</v>
      </c>
      <c r="L24" s="63">
        <f t="shared" si="2"/>
        <v>0</v>
      </c>
    </row>
    <row r="25" spans="1:12" x14ac:dyDescent="0.25">
      <c r="A25" s="58"/>
      <c r="B25" s="59"/>
      <c r="C25" s="60"/>
      <c r="D25" s="133"/>
      <c r="E25" s="66" t="s">
        <v>16</v>
      </c>
      <c r="F25" s="67">
        <v>18.666666666666668</v>
      </c>
      <c r="G25" s="68"/>
      <c r="H25" s="75">
        <f t="shared" si="0"/>
        <v>18.666666666666668</v>
      </c>
      <c r="I25" s="76">
        <f t="shared" si="1"/>
        <v>2.6385224274406332E-3</v>
      </c>
      <c r="J25" s="63">
        <v>3</v>
      </c>
      <c r="K25" s="63">
        <v>0</v>
      </c>
      <c r="L25" s="63">
        <f t="shared" si="2"/>
        <v>0</v>
      </c>
    </row>
    <row r="26" spans="1:12" x14ac:dyDescent="0.25">
      <c r="A26" s="58"/>
      <c r="B26" s="59"/>
      <c r="C26" s="59"/>
      <c r="D26" s="133"/>
      <c r="E26" s="66" t="s">
        <v>22</v>
      </c>
      <c r="F26" s="67">
        <v>37.333333333333336</v>
      </c>
      <c r="G26" s="68"/>
      <c r="H26" s="75">
        <f t="shared" si="0"/>
        <v>37.333333333333336</v>
      </c>
      <c r="I26" s="76">
        <f t="shared" si="1"/>
        <v>5.2770448548812663E-3</v>
      </c>
      <c r="J26" s="63">
        <v>3</v>
      </c>
      <c r="K26" s="63">
        <v>0</v>
      </c>
      <c r="L26" s="63">
        <f t="shared" si="2"/>
        <v>0</v>
      </c>
    </row>
    <row r="27" spans="1:12" x14ac:dyDescent="0.25">
      <c r="A27" s="58"/>
      <c r="B27" s="59"/>
      <c r="C27" s="59"/>
      <c r="D27" s="133"/>
      <c r="E27" s="66" t="s">
        <v>18</v>
      </c>
      <c r="F27" s="67">
        <v>56</v>
      </c>
      <c r="G27" s="68">
        <v>130.66666666666666</v>
      </c>
      <c r="H27" s="75">
        <f t="shared" si="0"/>
        <v>93.333333333333329</v>
      </c>
      <c r="I27" s="76">
        <f t="shared" si="1"/>
        <v>1.3192612137203163E-2</v>
      </c>
      <c r="J27" s="63">
        <v>3</v>
      </c>
      <c r="K27" s="63">
        <v>0</v>
      </c>
      <c r="L27" s="63">
        <f t="shared" si="2"/>
        <v>0</v>
      </c>
    </row>
    <row r="28" spans="1:12" x14ac:dyDescent="0.25">
      <c r="A28" s="58"/>
      <c r="B28" s="59"/>
      <c r="C28" s="59"/>
      <c r="D28" s="133" t="s">
        <v>27</v>
      </c>
      <c r="E28" s="66" t="s">
        <v>29</v>
      </c>
      <c r="F28" s="67">
        <v>186.66666666666666</v>
      </c>
      <c r="G28" s="68">
        <v>186.66666666666666</v>
      </c>
      <c r="H28" s="75">
        <f t="shared" si="0"/>
        <v>186.66666666666666</v>
      </c>
      <c r="I28" s="76">
        <f t="shared" si="1"/>
        <v>2.6385224274406326E-2</v>
      </c>
      <c r="J28" s="63">
        <v>5</v>
      </c>
      <c r="K28" s="63">
        <v>0</v>
      </c>
      <c r="L28" s="63">
        <f t="shared" si="2"/>
        <v>0</v>
      </c>
    </row>
    <row r="29" spans="1:12" x14ac:dyDescent="0.25">
      <c r="A29" s="58"/>
      <c r="B29" s="59"/>
      <c r="C29" s="59"/>
      <c r="D29" s="133"/>
      <c r="E29" s="66" t="s">
        <v>28</v>
      </c>
      <c r="F29" s="67">
        <v>56</v>
      </c>
      <c r="G29" s="68">
        <v>37.333333333333336</v>
      </c>
      <c r="H29" s="75">
        <f t="shared" si="0"/>
        <v>46.666666666666671</v>
      </c>
      <c r="I29" s="76">
        <f t="shared" si="1"/>
        <v>6.5963060686015824E-3</v>
      </c>
      <c r="J29" s="63">
        <v>5</v>
      </c>
      <c r="K29" s="63">
        <v>0</v>
      </c>
      <c r="L29" s="63">
        <f t="shared" si="2"/>
        <v>0</v>
      </c>
    </row>
    <row r="30" spans="1:12" x14ac:dyDescent="0.25">
      <c r="A30" s="58"/>
      <c r="B30" s="59"/>
      <c r="C30" s="59"/>
      <c r="D30" s="133" t="s">
        <v>89</v>
      </c>
      <c r="E30" s="66" t="s">
        <v>35</v>
      </c>
      <c r="F30" s="67">
        <v>317.33333333333331</v>
      </c>
      <c r="G30" s="68">
        <v>373.33333333333331</v>
      </c>
      <c r="H30" s="75">
        <f t="shared" si="0"/>
        <v>345.33333333333331</v>
      </c>
      <c r="I30" s="76">
        <f t="shared" si="1"/>
        <v>4.8812664907651702E-2</v>
      </c>
      <c r="J30" s="63">
        <v>9</v>
      </c>
      <c r="K30" s="63">
        <v>0</v>
      </c>
      <c r="L30" s="63">
        <f t="shared" si="2"/>
        <v>0</v>
      </c>
    </row>
    <row r="31" spans="1:12" x14ac:dyDescent="0.25">
      <c r="A31" s="58"/>
      <c r="B31" s="59"/>
      <c r="C31" s="59"/>
      <c r="D31" s="133"/>
      <c r="E31" s="66" t="s">
        <v>34</v>
      </c>
      <c r="F31" s="67">
        <v>56</v>
      </c>
      <c r="G31" s="68">
        <v>56</v>
      </c>
      <c r="H31" s="75">
        <f t="shared" si="0"/>
        <v>56</v>
      </c>
      <c r="I31" s="76">
        <f t="shared" si="1"/>
        <v>7.9155672823218986E-3</v>
      </c>
      <c r="J31" s="63">
        <v>9</v>
      </c>
      <c r="K31" s="63">
        <v>0</v>
      </c>
      <c r="L31" s="63">
        <f t="shared" si="2"/>
        <v>0</v>
      </c>
    </row>
    <row r="32" spans="1:12" x14ac:dyDescent="0.25">
      <c r="A32" s="59"/>
      <c r="B32" s="59"/>
      <c r="C32" s="59"/>
      <c r="D32" s="133"/>
      <c r="E32" s="66" t="s">
        <v>33</v>
      </c>
      <c r="F32" s="67">
        <v>74.666666666666671</v>
      </c>
      <c r="G32" s="68">
        <v>280</v>
      </c>
      <c r="H32" s="75">
        <f t="shared" si="0"/>
        <v>177.33333333333334</v>
      </c>
      <c r="I32" s="76">
        <f t="shared" si="1"/>
        <v>2.5065963060686012E-2</v>
      </c>
      <c r="J32" s="63">
        <v>9</v>
      </c>
      <c r="K32" s="63">
        <v>0</v>
      </c>
      <c r="L32" s="63">
        <f t="shared" si="2"/>
        <v>0</v>
      </c>
    </row>
    <row r="33" spans="1:12" x14ac:dyDescent="0.25">
      <c r="A33" s="59"/>
      <c r="B33" s="60"/>
      <c r="C33" s="59"/>
      <c r="D33" s="73" t="s">
        <v>30</v>
      </c>
      <c r="E33" s="69" t="s">
        <v>31</v>
      </c>
      <c r="F33" s="63"/>
      <c r="G33" s="68">
        <v>18.666666666666668</v>
      </c>
      <c r="H33" s="75">
        <f t="shared" si="0"/>
        <v>18.666666666666668</v>
      </c>
      <c r="I33" s="76">
        <f t="shared" si="1"/>
        <v>2.6385224274406332E-3</v>
      </c>
      <c r="J33" s="63">
        <v>9</v>
      </c>
      <c r="K33" s="63">
        <v>0</v>
      </c>
      <c r="L33" s="63">
        <f t="shared" si="2"/>
        <v>0</v>
      </c>
    </row>
    <row r="34" spans="1:12" x14ac:dyDescent="0.25">
      <c r="A34" s="59"/>
      <c r="B34" s="59"/>
      <c r="C34" s="59"/>
      <c r="D34" s="133" t="s">
        <v>36</v>
      </c>
      <c r="E34" s="69" t="s">
        <v>43</v>
      </c>
      <c r="F34" s="63"/>
      <c r="G34" s="68">
        <v>18.666666666666668</v>
      </c>
      <c r="H34" s="75">
        <f t="shared" si="0"/>
        <v>18.666666666666668</v>
      </c>
      <c r="I34" s="76">
        <f t="shared" si="1"/>
        <v>2.6385224274406332E-3</v>
      </c>
      <c r="J34" s="63">
        <v>12</v>
      </c>
      <c r="K34" s="63">
        <v>0</v>
      </c>
      <c r="L34" s="63">
        <f t="shared" si="2"/>
        <v>0</v>
      </c>
    </row>
    <row r="35" spans="1:12" x14ac:dyDescent="0.25">
      <c r="A35" s="58"/>
      <c r="B35" s="59"/>
      <c r="C35" s="59"/>
      <c r="D35" s="133"/>
      <c r="E35" s="66" t="s">
        <v>39</v>
      </c>
      <c r="F35" s="67">
        <v>56</v>
      </c>
      <c r="G35" s="68">
        <v>130.66666666666666</v>
      </c>
      <c r="H35" s="75">
        <f t="shared" si="0"/>
        <v>93.333333333333329</v>
      </c>
      <c r="I35" s="76">
        <f t="shared" si="1"/>
        <v>1.3192612137203163E-2</v>
      </c>
      <c r="J35" s="63">
        <v>12</v>
      </c>
      <c r="K35" s="63">
        <v>0</v>
      </c>
      <c r="L35" s="63">
        <f t="shared" si="2"/>
        <v>0</v>
      </c>
    </row>
    <row r="36" spans="1:12" x14ac:dyDescent="0.25">
      <c r="A36" s="58"/>
      <c r="B36" s="59"/>
      <c r="C36" s="59"/>
      <c r="D36" s="133"/>
      <c r="E36" s="66" t="s">
        <v>45</v>
      </c>
      <c r="F36" s="67">
        <v>18.666666666666668</v>
      </c>
      <c r="G36" s="63"/>
      <c r="H36" s="75">
        <f t="shared" si="0"/>
        <v>18.666666666666668</v>
      </c>
      <c r="I36" s="76">
        <f t="shared" si="1"/>
        <v>2.6385224274406332E-3</v>
      </c>
      <c r="J36" s="63">
        <v>12</v>
      </c>
      <c r="K36" s="63">
        <v>0</v>
      </c>
      <c r="L36" s="63">
        <f t="shared" si="2"/>
        <v>0</v>
      </c>
    </row>
    <row r="37" spans="1:12" x14ac:dyDescent="0.25">
      <c r="A37" s="59"/>
      <c r="B37" s="60"/>
      <c r="C37" s="59"/>
      <c r="D37" s="133"/>
      <c r="E37" s="66" t="s">
        <v>37</v>
      </c>
      <c r="F37" s="67">
        <v>18.666666666666668</v>
      </c>
      <c r="G37" s="68">
        <v>37.333333333333336</v>
      </c>
      <c r="H37" s="75">
        <f t="shared" si="0"/>
        <v>28</v>
      </c>
      <c r="I37" s="76">
        <f t="shared" si="1"/>
        <v>3.9577836411609493E-3</v>
      </c>
      <c r="J37" s="63">
        <v>12</v>
      </c>
      <c r="K37" s="63">
        <v>0</v>
      </c>
      <c r="L37" s="63">
        <f t="shared" si="2"/>
        <v>0</v>
      </c>
    </row>
    <row r="38" spans="1:12" x14ac:dyDescent="0.25">
      <c r="A38" s="58"/>
      <c r="B38" s="59"/>
      <c r="C38" s="59"/>
      <c r="D38" s="133"/>
      <c r="E38" s="66" t="s">
        <v>50</v>
      </c>
      <c r="F38" s="67">
        <v>37.333333333333336</v>
      </c>
      <c r="G38" s="63"/>
      <c r="H38" s="75">
        <f t="shared" si="0"/>
        <v>37.333333333333336</v>
      </c>
      <c r="I38" s="76">
        <f t="shared" si="1"/>
        <v>5.2770448548812663E-3</v>
      </c>
      <c r="J38" s="63">
        <v>12</v>
      </c>
      <c r="K38" s="63">
        <v>0</v>
      </c>
      <c r="L38" s="63">
        <f t="shared" si="2"/>
        <v>0</v>
      </c>
    </row>
    <row r="39" spans="1:12" x14ac:dyDescent="0.25">
      <c r="A39" s="58"/>
      <c r="B39" s="59"/>
      <c r="C39" s="60"/>
      <c r="D39" s="133"/>
      <c r="E39" s="66" t="s">
        <v>41</v>
      </c>
      <c r="F39" s="67">
        <v>37.333333333333336</v>
      </c>
      <c r="G39" s="63"/>
      <c r="H39" s="75">
        <f t="shared" si="0"/>
        <v>37.333333333333336</v>
      </c>
      <c r="I39" s="76">
        <f t="shared" si="1"/>
        <v>5.2770448548812663E-3</v>
      </c>
      <c r="J39" s="63">
        <v>12</v>
      </c>
      <c r="K39" s="63">
        <v>0</v>
      </c>
      <c r="L39" s="63">
        <f t="shared" si="2"/>
        <v>0</v>
      </c>
    </row>
    <row r="40" spans="1:12" x14ac:dyDescent="0.25">
      <c r="A40" s="59"/>
      <c r="B40" s="60"/>
      <c r="C40" s="59"/>
      <c r="D40" s="133"/>
      <c r="E40" s="69" t="s">
        <v>40</v>
      </c>
      <c r="F40" s="63"/>
      <c r="G40" s="68">
        <v>37.333333333333336</v>
      </c>
      <c r="H40" s="75">
        <f t="shared" si="0"/>
        <v>37.333333333333336</v>
      </c>
      <c r="I40" s="76">
        <f t="shared" si="1"/>
        <v>5.2770448548812663E-3</v>
      </c>
      <c r="J40" s="63">
        <v>12</v>
      </c>
      <c r="K40" s="63">
        <v>0</v>
      </c>
      <c r="L40" s="63">
        <f t="shared" si="2"/>
        <v>0</v>
      </c>
    </row>
    <row r="41" spans="1:12" x14ac:dyDescent="0.25">
      <c r="A41" s="59"/>
      <c r="B41" s="60"/>
      <c r="C41" s="59"/>
      <c r="D41" s="133"/>
      <c r="E41" s="69" t="s">
        <v>49</v>
      </c>
      <c r="F41" s="63"/>
      <c r="G41" s="68">
        <v>18.666666666666668</v>
      </c>
      <c r="H41" s="75">
        <f t="shared" si="0"/>
        <v>18.666666666666668</v>
      </c>
      <c r="I41" s="76">
        <f t="shared" si="1"/>
        <v>2.6385224274406332E-3</v>
      </c>
      <c r="J41" s="63">
        <v>12</v>
      </c>
      <c r="K41" s="63">
        <v>0</v>
      </c>
      <c r="L41" s="63">
        <f t="shared" si="2"/>
        <v>0</v>
      </c>
    </row>
    <row r="42" spans="1:12" x14ac:dyDescent="0.25">
      <c r="A42" s="59"/>
      <c r="B42" s="60"/>
      <c r="C42" s="59"/>
      <c r="D42" s="133"/>
      <c r="E42" s="69" t="s">
        <v>47</v>
      </c>
      <c r="F42" s="63"/>
      <c r="G42" s="68">
        <v>18.666666666666668</v>
      </c>
      <c r="H42" s="75">
        <f t="shared" si="0"/>
        <v>18.666666666666668</v>
      </c>
      <c r="I42" s="76">
        <f t="shared" si="1"/>
        <v>2.6385224274406332E-3</v>
      </c>
      <c r="J42" s="63">
        <v>12</v>
      </c>
      <c r="K42" s="63">
        <v>0</v>
      </c>
      <c r="L42" s="63">
        <f t="shared" si="2"/>
        <v>0</v>
      </c>
    </row>
    <row r="43" spans="1:12" x14ac:dyDescent="0.25">
      <c r="A43" s="59"/>
      <c r="B43" s="60"/>
      <c r="C43" s="59"/>
      <c r="D43" s="133"/>
      <c r="E43" s="69" t="s">
        <v>44</v>
      </c>
      <c r="F43" s="63"/>
      <c r="G43" s="68">
        <v>37.333333333333336</v>
      </c>
      <c r="H43" s="75">
        <f t="shared" si="0"/>
        <v>37.333333333333336</v>
      </c>
      <c r="I43" s="76">
        <f t="shared" si="1"/>
        <v>5.2770448548812663E-3</v>
      </c>
      <c r="J43" s="63">
        <v>12</v>
      </c>
      <c r="K43" s="63">
        <v>0</v>
      </c>
      <c r="L43" s="63">
        <f t="shared" si="2"/>
        <v>0</v>
      </c>
    </row>
    <row r="44" spans="1:12" x14ac:dyDescent="0.25">
      <c r="A44" s="58"/>
      <c r="B44" s="59"/>
      <c r="C44" s="60"/>
      <c r="D44" s="133"/>
      <c r="E44" s="69" t="s">
        <v>55</v>
      </c>
      <c r="F44" s="63"/>
      <c r="G44" s="68">
        <v>18.666666666666668</v>
      </c>
      <c r="H44" s="75">
        <f t="shared" si="0"/>
        <v>18.666666666666668</v>
      </c>
      <c r="I44" s="76">
        <f t="shared" si="1"/>
        <v>2.6385224274406332E-3</v>
      </c>
      <c r="J44" s="63">
        <v>12</v>
      </c>
      <c r="K44" s="63">
        <v>0</v>
      </c>
      <c r="L44" s="63">
        <f t="shared" si="2"/>
        <v>0</v>
      </c>
    </row>
    <row r="45" spans="1:12" x14ac:dyDescent="0.25">
      <c r="A45" s="58"/>
      <c r="B45" s="59"/>
      <c r="C45" s="60"/>
      <c r="D45" s="133"/>
      <c r="E45" s="66" t="s">
        <v>46</v>
      </c>
      <c r="F45" s="67">
        <v>37.333333333333336</v>
      </c>
      <c r="G45" s="63"/>
      <c r="H45" s="75">
        <f t="shared" si="0"/>
        <v>37.333333333333336</v>
      </c>
      <c r="I45" s="76">
        <f t="shared" si="1"/>
        <v>5.2770448548812663E-3</v>
      </c>
      <c r="J45" s="63">
        <v>12</v>
      </c>
      <c r="K45" s="63">
        <v>0</v>
      </c>
      <c r="L45" s="63">
        <f t="shared" si="2"/>
        <v>0</v>
      </c>
    </row>
    <row r="46" spans="1:12" x14ac:dyDescent="0.25">
      <c r="A46" s="58"/>
      <c r="B46" s="59"/>
      <c r="C46" s="60"/>
      <c r="D46" s="133"/>
      <c r="E46" s="66" t="s">
        <v>52</v>
      </c>
      <c r="F46" s="67">
        <v>37.333333333333336</v>
      </c>
      <c r="G46" s="63"/>
      <c r="H46" s="75">
        <f t="shared" si="0"/>
        <v>37.333333333333336</v>
      </c>
      <c r="I46" s="76">
        <f t="shared" si="1"/>
        <v>5.2770448548812663E-3</v>
      </c>
      <c r="J46" s="63">
        <v>12</v>
      </c>
      <c r="K46" s="63">
        <v>0</v>
      </c>
      <c r="L46" s="63">
        <f t="shared" si="2"/>
        <v>0</v>
      </c>
    </row>
    <row r="47" spans="1:12" x14ac:dyDescent="0.25">
      <c r="A47" s="58"/>
      <c r="B47" s="59"/>
      <c r="C47" s="59"/>
      <c r="D47" s="133"/>
      <c r="E47" s="66" t="s">
        <v>53</v>
      </c>
      <c r="F47" s="67">
        <v>37.333333333333336</v>
      </c>
      <c r="G47" s="63"/>
      <c r="H47" s="75">
        <f t="shared" si="0"/>
        <v>37.333333333333336</v>
      </c>
      <c r="I47" s="76">
        <f t="shared" si="1"/>
        <v>5.2770448548812663E-3</v>
      </c>
      <c r="J47" s="63">
        <v>12</v>
      </c>
      <c r="K47" s="63">
        <v>0</v>
      </c>
      <c r="L47" s="63">
        <f t="shared" si="2"/>
        <v>0</v>
      </c>
    </row>
    <row r="48" spans="1:12" x14ac:dyDescent="0.25">
      <c r="A48" s="58"/>
      <c r="B48" s="59"/>
      <c r="C48" s="59"/>
      <c r="D48" s="133"/>
      <c r="E48" s="66" t="s">
        <v>42</v>
      </c>
      <c r="F48" s="67">
        <v>18.666666666666668</v>
      </c>
      <c r="G48" s="68">
        <v>18.666666666666668</v>
      </c>
      <c r="H48" s="75">
        <f t="shared" si="0"/>
        <v>18.666666666666668</v>
      </c>
      <c r="I48" s="76">
        <f t="shared" si="1"/>
        <v>2.6385224274406332E-3</v>
      </c>
      <c r="J48" s="63">
        <v>12</v>
      </c>
      <c r="K48" s="63">
        <v>0</v>
      </c>
      <c r="L48" s="63">
        <f t="shared" si="2"/>
        <v>0</v>
      </c>
    </row>
    <row r="49" spans="1:12" x14ac:dyDescent="0.25">
      <c r="A49" s="59"/>
      <c r="B49" s="60"/>
      <c r="C49" s="59"/>
      <c r="D49" s="133"/>
      <c r="E49" s="66" t="s">
        <v>38</v>
      </c>
      <c r="F49" s="67">
        <v>224</v>
      </c>
      <c r="G49" s="68">
        <v>37.333333333333336</v>
      </c>
      <c r="H49" s="75">
        <f t="shared" si="0"/>
        <v>130.66666666666666</v>
      </c>
      <c r="I49" s="76">
        <f t="shared" si="1"/>
        <v>1.8469656992084429E-2</v>
      </c>
      <c r="J49" s="63">
        <v>12</v>
      </c>
      <c r="K49" s="63">
        <v>0</v>
      </c>
      <c r="L49" s="63">
        <f t="shared" si="2"/>
        <v>0</v>
      </c>
    </row>
    <row r="50" spans="1:12" x14ac:dyDescent="0.25">
      <c r="A50" s="59"/>
      <c r="B50" s="60"/>
      <c r="C50" s="59"/>
      <c r="D50" s="133"/>
      <c r="E50" s="69" t="s">
        <v>51</v>
      </c>
      <c r="F50" s="63"/>
      <c r="G50" s="68">
        <v>37.333333333333336</v>
      </c>
      <c r="H50" s="75">
        <f t="shared" si="0"/>
        <v>37.333333333333336</v>
      </c>
      <c r="I50" s="76">
        <f t="shared" si="1"/>
        <v>5.2770448548812663E-3</v>
      </c>
      <c r="J50" s="64">
        <v>12</v>
      </c>
      <c r="K50" s="63">
        <v>0</v>
      </c>
      <c r="L50" s="64">
        <f t="shared" si="2"/>
        <v>0</v>
      </c>
    </row>
    <row r="51" spans="1:12" x14ac:dyDescent="0.25">
      <c r="D51" s="133"/>
      <c r="E51" s="69" t="s">
        <v>54</v>
      </c>
      <c r="F51" s="63"/>
      <c r="G51" s="68">
        <v>18.666666666666668</v>
      </c>
      <c r="H51" s="75">
        <f t="shared" si="0"/>
        <v>18.666666666666668</v>
      </c>
      <c r="I51" s="77">
        <f t="shared" si="1"/>
        <v>2.6385224274406332E-3</v>
      </c>
      <c r="J51" s="63">
        <v>12</v>
      </c>
      <c r="K51" s="63">
        <v>0</v>
      </c>
      <c r="L51" s="63">
        <f t="shared" si="2"/>
        <v>0</v>
      </c>
    </row>
    <row r="52" spans="1:12" x14ac:dyDescent="0.25">
      <c r="D52" s="132" t="s">
        <v>87</v>
      </c>
      <c r="E52" s="132"/>
      <c r="F52" s="132"/>
      <c r="G52" s="132"/>
      <c r="H52" s="75">
        <f>SUM(H4:H51)</f>
        <v>7074.6666666666679</v>
      </c>
      <c r="I52" s="76">
        <f t="shared" si="1"/>
        <v>1</v>
      </c>
      <c r="J52" s="78"/>
      <c r="K52" s="78"/>
      <c r="L52" s="78"/>
    </row>
    <row r="53" spans="1:12" x14ac:dyDescent="0.25">
      <c r="J53" s="78"/>
      <c r="K53" s="78"/>
      <c r="L53" s="78"/>
    </row>
  </sheetData>
  <mergeCells count="7">
    <mergeCell ref="D1:E2"/>
    <mergeCell ref="D52:G52"/>
    <mergeCell ref="D4:D6"/>
    <mergeCell ref="D7:D27"/>
    <mergeCell ref="D28:D29"/>
    <mergeCell ref="D30:D32"/>
    <mergeCell ref="D34:D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Centro</vt:lpstr>
      <vt:lpstr>Sur</vt:lpstr>
      <vt:lpstr>Parametros</vt:lpstr>
      <vt:lpstr>Tabla calculo IPL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</dc:creator>
  <cp:lastModifiedBy>Kata</cp:lastModifiedBy>
  <dcterms:created xsi:type="dcterms:W3CDTF">2014-10-16T13:42:39Z</dcterms:created>
  <dcterms:modified xsi:type="dcterms:W3CDTF">2014-11-12T19:12:20Z</dcterms:modified>
</cp:coreProperties>
</file>