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915" yWindow="-75" windowWidth="10200" windowHeight="9975" activeTab="2"/>
  </bookViews>
  <sheets>
    <sheet name="Zmax" sheetId="1" r:id="rId1"/>
    <sheet name="Param. Comunitarios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J4" i="3" l="1"/>
  <c r="I5" i="3"/>
  <c r="I6" i="3"/>
  <c r="I7" i="3"/>
  <c r="I8" i="3"/>
  <c r="I9" i="3"/>
  <c r="I10" i="3"/>
  <c r="I11" i="3"/>
  <c r="I4" i="3"/>
  <c r="F12" i="3"/>
  <c r="F5" i="3"/>
  <c r="F6" i="3"/>
  <c r="F7" i="3"/>
  <c r="F8" i="3"/>
  <c r="F9" i="3"/>
  <c r="F10" i="3"/>
  <c r="F11" i="3"/>
  <c r="F4" i="3"/>
  <c r="E12" i="3"/>
  <c r="O8" i="1"/>
  <c r="O9" i="1"/>
  <c r="O10" i="1"/>
  <c r="O11" i="1"/>
  <c r="O12" i="1"/>
  <c r="O13" i="1"/>
  <c r="O14" i="1"/>
  <c r="O7" i="1"/>
  <c r="O15" i="1" l="1"/>
  <c r="D15" i="1" l="1"/>
  <c r="E15" i="1"/>
  <c r="F15" i="1"/>
  <c r="G15" i="1"/>
  <c r="H15" i="1"/>
  <c r="I15" i="1"/>
  <c r="J15" i="1"/>
  <c r="K15" i="1"/>
  <c r="L15" i="1"/>
  <c r="M15" i="1"/>
  <c r="N15" i="1"/>
  <c r="C15" i="1"/>
</calcChain>
</file>

<file path=xl/sharedStrings.xml><?xml version="1.0" encoding="utf-8"?>
<sst xmlns="http://schemas.openxmlformats.org/spreadsheetml/2006/main" count="79" uniqueCount="48">
  <si>
    <t>Clase</t>
  </si>
  <si>
    <t>Cel/L</t>
  </si>
  <si>
    <t>%</t>
  </si>
  <si>
    <t>CHRYSOPHYCEAE</t>
  </si>
  <si>
    <t>CYANOPHYCEAE</t>
  </si>
  <si>
    <t>CHLOROPHYCEAE</t>
  </si>
  <si>
    <t>BACILLARIOPHYCEAE</t>
  </si>
  <si>
    <t>Anabaena spp.</t>
  </si>
  <si>
    <t>Anabaena spiroides</t>
  </si>
  <si>
    <t>Oocystis spp.</t>
  </si>
  <si>
    <t>Desmodesmus spp.</t>
  </si>
  <si>
    <t>Aulacoseira granulata</t>
  </si>
  <si>
    <t>Diatoma spp.</t>
  </si>
  <si>
    <t>Rhizosolenia eriensis</t>
  </si>
  <si>
    <t>Taxa</t>
  </si>
  <si>
    <t>VERANO</t>
  </si>
  <si>
    <t>Zmax</t>
  </si>
  <si>
    <t>ABUNDANCIA TOTAL</t>
  </si>
  <si>
    <t>RIQUEZA ESPECIFICA</t>
  </si>
  <si>
    <t>DIVERSIDAD DE SHANON (H')</t>
  </si>
  <si>
    <t>DIVERSIDAD DE SIMPSON (D)</t>
  </si>
  <si>
    <t>EQUIDAD DE PIELOU (J)</t>
  </si>
  <si>
    <t>0m</t>
  </si>
  <si>
    <t>15m</t>
  </si>
  <si>
    <t>30m</t>
  </si>
  <si>
    <t>50m</t>
  </si>
  <si>
    <t>70m</t>
  </si>
  <si>
    <t>100m</t>
  </si>
  <si>
    <t>Dinobryon cylindricum</t>
  </si>
  <si>
    <t>Epilimnion</t>
  </si>
  <si>
    <t>Metalimnion</t>
  </si>
  <si>
    <t>Hipolimnion</t>
  </si>
  <si>
    <r>
      <t>Z</t>
    </r>
    <r>
      <rPr>
        <vertAlign val="subscript"/>
        <sz val="8"/>
        <color rgb="FF000000"/>
        <rFont val="Arial"/>
        <family val="2"/>
      </rPr>
      <t>EUF</t>
    </r>
    <r>
      <rPr>
        <sz val="8"/>
        <color rgb="FF000000"/>
        <rFont val="Arial"/>
        <family val="2"/>
      </rPr>
      <t>= 30,6 m</t>
    </r>
  </si>
  <si>
    <t>Estrato Hidrodinamico</t>
  </si>
  <si>
    <t>Profundidad (m)</t>
  </si>
  <si>
    <t>Abundancia Total (Cel/L)</t>
  </si>
  <si>
    <t>Riqueza Especifica (N° Taxa)</t>
  </si>
  <si>
    <t>Shannon (H')</t>
  </si>
  <si>
    <t>Simpson (D)</t>
  </si>
  <si>
    <t>Equidad de Pielou (J)</t>
  </si>
  <si>
    <t>PROMEDIO ABUNDANCIA</t>
  </si>
  <si>
    <t>ABUNDANCIA RELATIVA</t>
  </si>
  <si>
    <t>Qi</t>
  </si>
  <si>
    <t>Aj</t>
  </si>
  <si>
    <t>Qi*Aj</t>
  </si>
  <si>
    <t>IPL</t>
  </si>
  <si>
    <t>BACILLIARIOPHYCEAE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</si>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</sst>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indexed="8"/>
      <name val="Arial"/>
      <family val="2"/>
    </font>
    <font>
      <i/>
      <sz val="10"/>
      <color theme="1"/>
      <name val="Arial"/>
      <family val="2"/>
    </font>
    <font>
      <b/>
      <sz val="10"/>
      <color theme="1"/>
      <name val="Arial"/>
      <family val="2"/>
    </font>
    <font>
      <sz val="8"/>
      <color rgb="FF000000"/>
      <name val="Arial"/>
      <family val="2"/>
    </font>
    <font>
      <vertAlign val="subscript"/>
      <sz val="8"/>
      <color rgb="FF000000"/>
      <name val="Arial"/>
      <family val="2"/>
    </font>
    <font>
      <b/>
      <sz val="8"/>
      <color theme="1"/>
      <name val="Arial"/>
      <family val="2"/>
    </font>
    <font>
      <b/>
      <sz val="8"/>
      <name val="Arial"/>
      <family val="2"/>
    </font>
    <font>
      <sz val="8"/>
      <color theme="1"/>
      <name val="Arial"/>
      <family val="2"/>
    </font>
    <font>
      <sz val="8"/>
      <color indexed="8"/>
      <name val="Arial"/>
      <family val="2"/>
    </font>
    <font>
      <b/>
      <sz val="14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14999847407452621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3">
    <xf numFmtId="0" fontId="0" fillId="0" borderId="0" xfId="0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1" xfId="0" applyNumberFormat="1" applyFont="1" applyBorder="1" applyAlignment="1">
      <alignment horizontal="center" vertical="center"/>
    </xf>
    <xf numFmtId="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2" fillId="0" borderId="9" xfId="0" applyNumberFormat="1" applyFont="1" applyBorder="1" applyAlignment="1">
      <alignment horizontal="center" vertical="center"/>
    </xf>
    <xf numFmtId="2" fontId="2" fillId="0" borderId="9" xfId="0" applyNumberFormat="1" applyFont="1" applyBorder="1" applyAlignment="1">
      <alignment horizontal="center" vertical="center"/>
    </xf>
    <xf numFmtId="2" fontId="2" fillId="0" borderId="10" xfId="0" applyNumberFormat="1" applyFont="1" applyBorder="1" applyAlignment="1">
      <alignment horizontal="center" vertical="center"/>
    </xf>
    <xf numFmtId="0" fontId="1" fillId="0" borderId="3" xfId="0" applyFont="1" applyFill="1" applyBorder="1" applyAlignment="1">
      <alignment horizontal="left" vertical="center"/>
    </xf>
    <xf numFmtId="0" fontId="1" fillId="0" borderId="4" xfId="0" applyNumberFormat="1" applyFont="1" applyBorder="1" applyAlignment="1">
      <alignment horizontal="center" vertical="center"/>
    </xf>
    <xf numFmtId="9" fontId="1" fillId="0" borderId="4" xfId="0" applyNumberFormat="1" applyFont="1" applyBorder="1" applyAlignment="1">
      <alignment horizontal="center" vertical="center"/>
    </xf>
    <xf numFmtId="0" fontId="1" fillId="0" borderId="9" xfId="0" applyNumberFormat="1" applyFont="1" applyBorder="1" applyAlignment="1">
      <alignment horizontal="center" vertical="center"/>
    </xf>
    <xf numFmtId="9" fontId="1" fillId="0" borderId="9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2" fillId="0" borderId="12" xfId="0" applyNumberFormat="1" applyFont="1" applyBorder="1" applyAlignment="1">
      <alignment horizontal="center" vertical="center"/>
    </xf>
    <xf numFmtId="0" fontId="1" fillId="0" borderId="11" xfId="0" applyNumberFormat="1" applyFont="1" applyBorder="1" applyAlignment="1">
      <alignment horizontal="center" vertical="center"/>
    </xf>
    <xf numFmtId="0" fontId="1" fillId="0" borderId="2" xfId="0" applyNumberFormat="1" applyFont="1" applyBorder="1" applyAlignment="1">
      <alignment horizontal="center" vertical="center"/>
    </xf>
    <xf numFmtId="0" fontId="1" fillId="0" borderId="12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/>
    </xf>
    <xf numFmtId="0" fontId="3" fillId="0" borderId="7" xfId="0" applyFont="1" applyFill="1" applyBorder="1" applyAlignment="1">
      <alignment horizontal="left" vertical="center"/>
    </xf>
    <xf numFmtId="0" fontId="3" fillId="0" borderId="10" xfId="0" applyFont="1" applyFill="1" applyBorder="1" applyAlignment="1">
      <alignment horizontal="left" vertical="center"/>
    </xf>
    <xf numFmtId="9" fontId="1" fillId="0" borderId="15" xfId="0" applyNumberFormat="1" applyFont="1" applyBorder="1" applyAlignment="1">
      <alignment horizontal="center" vertical="center"/>
    </xf>
    <xf numFmtId="9" fontId="1" fillId="0" borderId="16" xfId="0" applyNumberFormat="1" applyFont="1" applyBorder="1" applyAlignment="1">
      <alignment horizontal="center" vertical="center"/>
    </xf>
    <xf numFmtId="9" fontId="1" fillId="0" borderId="17" xfId="0" applyNumberFormat="1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0" fillId="0" borderId="23" xfId="0" applyBorder="1" applyAlignment="1">
      <alignment vertical="center"/>
    </xf>
    <xf numFmtId="0" fontId="0" fillId="0" borderId="21" xfId="0" applyBorder="1" applyAlignment="1">
      <alignment vertical="center"/>
    </xf>
    <xf numFmtId="0" fontId="0" fillId="0" borderId="24" xfId="0" applyBorder="1" applyAlignment="1">
      <alignment vertical="center"/>
    </xf>
    <xf numFmtId="0" fontId="0" fillId="0" borderId="20" xfId="0" applyBorder="1" applyAlignment="1">
      <alignment vertical="center"/>
    </xf>
    <xf numFmtId="14" fontId="10" fillId="0" borderId="1" xfId="0" applyNumberFormat="1" applyFont="1" applyFill="1" applyBorder="1" applyAlignment="1">
      <alignment horizontal="center" vertical="center"/>
    </xf>
    <xf numFmtId="0" fontId="5" fillId="0" borderId="26" xfId="0" applyFont="1" applyBorder="1"/>
    <xf numFmtId="3" fontId="10" fillId="3" borderId="1" xfId="0" applyNumberFormat="1" applyFont="1" applyFill="1" applyBorder="1" applyAlignment="1">
      <alignment horizontal="center" vertical="center"/>
    </xf>
    <xf numFmtId="1" fontId="9" fillId="3" borderId="1" xfId="0" applyNumberFormat="1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164" fontId="9" fillId="3" borderId="1" xfId="0" applyNumberFormat="1" applyFont="1" applyFill="1" applyBorder="1" applyAlignment="1">
      <alignment horizontal="center" vertical="center"/>
    </xf>
    <xf numFmtId="3" fontId="10" fillId="3" borderId="18" xfId="0" applyNumberFormat="1" applyFont="1" applyFill="1" applyBorder="1" applyAlignment="1">
      <alignment horizontal="center" vertical="center"/>
    </xf>
    <xf numFmtId="1" fontId="9" fillId="3" borderId="18" xfId="0" applyNumberFormat="1" applyFont="1" applyFill="1" applyBorder="1" applyAlignment="1">
      <alignment horizontal="center" vertical="center"/>
    </xf>
    <xf numFmtId="0" fontId="9" fillId="3" borderId="18" xfId="0" applyFont="1" applyFill="1" applyBorder="1" applyAlignment="1">
      <alignment horizontal="center" vertical="center"/>
    </xf>
    <xf numFmtId="164" fontId="9" fillId="3" borderId="18" xfId="0" applyNumberFormat="1" applyFont="1" applyFill="1" applyBorder="1" applyAlignment="1">
      <alignment horizontal="center" vertical="center"/>
    </xf>
    <xf numFmtId="3" fontId="10" fillId="4" borderId="25" xfId="0" applyNumberFormat="1" applyFont="1" applyFill="1" applyBorder="1" applyAlignment="1">
      <alignment horizontal="center" vertical="center"/>
    </xf>
    <xf numFmtId="1" fontId="9" fillId="4" borderId="25" xfId="0" applyNumberFormat="1" applyFont="1" applyFill="1" applyBorder="1" applyAlignment="1">
      <alignment horizontal="center" vertical="center"/>
    </xf>
    <xf numFmtId="0" fontId="9" fillId="4" borderId="25" xfId="0" applyFont="1" applyFill="1" applyBorder="1" applyAlignment="1">
      <alignment horizontal="center" vertical="center"/>
    </xf>
    <xf numFmtId="164" fontId="9" fillId="4" borderId="25" xfId="0" applyNumberFormat="1" applyFont="1" applyFill="1" applyBorder="1" applyAlignment="1">
      <alignment horizontal="center" vertical="center"/>
    </xf>
    <xf numFmtId="3" fontId="10" fillId="4" borderId="1" xfId="0" applyNumberFormat="1" applyFont="1" applyFill="1" applyBorder="1" applyAlignment="1">
      <alignment horizontal="center" vertical="center"/>
    </xf>
    <xf numFmtId="1" fontId="9" fillId="4" borderId="1" xfId="0" applyNumberFormat="1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164" fontId="9" fillId="4" borderId="1" xfId="0" applyNumberFormat="1" applyFont="1" applyFill="1" applyBorder="1" applyAlignment="1">
      <alignment horizontal="center" vertical="center"/>
    </xf>
    <xf numFmtId="14" fontId="2" fillId="0" borderId="2" xfId="0" applyNumberFormat="1" applyFont="1" applyFill="1" applyBorder="1" applyAlignment="1">
      <alignment horizontal="center" vertical="center"/>
    </xf>
    <xf numFmtId="14" fontId="2" fillId="0" borderId="1" xfId="0" applyNumberFormat="1" applyFont="1" applyFill="1" applyBorder="1" applyAlignment="1">
      <alignment horizontal="center" vertical="center"/>
    </xf>
    <xf numFmtId="14" fontId="2" fillId="0" borderId="7" xfId="0" applyNumberFormat="1" applyFont="1" applyFill="1" applyBorder="1" applyAlignment="1">
      <alignment horizontal="center" vertical="center"/>
    </xf>
    <xf numFmtId="3" fontId="2" fillId="2" borderId="13" xfId="0" applyNumberFormat="1" applyFont="1" applyFill="1" applyBorder="1" applyAlignment="1">
      <alignment horizontal="center" vertical="center"/>
    </xf>
    <xf numFmtId="3" fontId="2" fillId="2" borderId="14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3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3" fontId="2" fillId="2" borderId="1" xfId="0" applyNumberFormat="1" applyFont="1" applyFill="1" applyBorder="1" applyAlignment="1">
      <alignment horizontal="center" vertical="center"/>
    </xf>
    <xf numFmtId="3" fontId="2" fillId="2" borderId="2" xfId="0" applyNumberFormat="1" applyFont="1" applyFill="1" applyBorder="1" applyAlignment="1">
      <alignment horizontal="center"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2" fillId="0" borderId="7" xfId="0" applyFont="1" applyFill="1" applyBorder="1" applyAlignment="1">
      <alignment horizontal="left" vertical="center"/>
    </xf>
    <xf numFmtId="0" fontId="2" fillId="0" borderId="10" xfId="0" applyFont="1" applyFill="1" applyBorder="1" applyAlignment="1">
      <alignment horizontal="left" vertical="center"/>
    </xf>
    <xf numFmtId="0" fontId="2" fillId="0" borderId="6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left" vertical="center"/>
    </xf>
    <xf numFmtId="0" fontId="1" fillId="0" borderId="6" xfId="0" applyFont="1" applyFill="1" applyBorder="1" applyAlignment="1">
      <alignment horizontal="left" vertical="center"/>
    </xf>
    <xf numFmtId="0" fontId="1" fillId="0" borderId="8" xfId="0" applyFont="1" applyFill="1" applyBorder="1" applyAlignment="1">
      <alignment horizontal="left" vertical="center"/>
    </xf>
    <xf numFmtId="0" fontId="1" fillId="0" borderId="3" xfId="0" applyFont="1" applyFill="1" applyBorder="1" applyAlignment="1">
      <alignment horizontal="left" vertical="center"/>
    </xf>
    <xf numFmtId="0" fontId="1" fillId="0" borderId="5" xfId="0" applyFont="1" applyFill="1" applyBorder="1" applyAlignment="1">
      <alignment horizontal="left" vertical="center"/>
    </xf>
    <xf numFmtId="0" fontId="7" fillId="0" borderId="1" xfId="0" applyFont="1" applyFill="1" applyBorder="1" applyAlignment="1">
      <alignment horizontal="center" vertical="center" wrapText="1"/>
    </xf>
    <xf numFmtId="14" fontId="10" fillId="0" borderId="18" xfId="0" applyNumberFormat="1" applyFont="1" applyFill="1" applyBorder="1" applyAlignment="1">
      <alignment horizontal="center" vertical="center"/>
    </xf>
    <xf numFmtId="14" fontId="10" fillId="0" borderId="19" xfId="0" applyNumberFormat="1" applyFont="1" applyFill="1" applyBorder="1" applyAlignment="1">
      <alignment horizontal="center" vertical="center"/>
    </xf>
    <xf numFmtId="14" fontId="10" fillId="0" borderId="22" xfId="0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3" fillId="0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6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10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16" xfId="0" applyBorder="1" applyAlignment="1">
      <alignment horizontal="center" vertical="center"/>
    </xf>
    <xf numFmtId="0" fontId="11" fillId="0" borderId="27" xfId="0" applyFont="1" applyBorder="1" applyAlignment="1">
      <alignment horizontal="center" vertical="center"/>
    </xf>
    <xf numFmtId="0" fontId="11" fillId="0" borderId="28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workbookViewId="0">
      <selection activeCell="O7" activeCellId="1" sqref="B7:B14 O7:O14"/>
    </sheetView>
  </sheetViews>
  <sheetFormatPr baseColWidth="10" defaultRowHeight="12.75" x14ac:dyDescent="0.25"/>
  <cols>
    <col min="1" max="1" width="20.85546875" style="1" bestFit="1" customWidth="1"/>
    <col min="2" max="2" width="20.140625" style="1" bestFit="1" customWidth="1"/>
    <col min="3" max="3" width="7.7109375" style="7" customWidth="1"/>
    <col min="4" max="4" width="7.7109375" style="2" customWidth="1"/>
    <col min="5" max="5" width="7.7109375" style="7" customWidth="1"/>
    <col min="6" max="6" width="7.7109375" style="2" customWidth="1"/>
    <col min="7" max="7" width="7.7109375" style="7" customWidth="1"/>
    <col min="8" max="8" width="7.7109375" style="2" customWidth="1"/>
    <col min="9" max="9" width="7.7109375" style="7" customWidth="1"/>
    <col min="10" max="10" width="7.7109375" style="2" customWidth="1"/>
    <col min="11" max="11" width="7.7109375" style="7" customWidth="1"/>
    <col min="12" max="12" width="7.7109375" style="2" customWidth="1"/>
    <col min="13" max="13" width="7.7109375" style="7" customWidth="1"/>
    <col min="14" max="14" width="7.7109375" style="2" customWidth="1"/>
    <col min="15" max="16384" width="11.42578125" style="3"/>
  </cols>
  <sheetData>
    <row r="1" spans="1:15" ht="17.25" customHeight="1" thickBot="1" x14ac:dyDescent="0.3"/>
    <row r="2" spans="1:15" ht="17.25" customHeight="1" x14ac:dyDescent="0.25">
      <c r="A2" s="65" t="s">
        <v>16</v>
      </c>
      <c r="B2" s="66"/>
      <c r="C2" s="62">
        <v>2013</v>
      </c>
      <c r="D2" s="63"/>
      <c r="E2" s="63"/>
      <c r="F2" s="63"/>
      <c r="G2" s="63"/>
      <c r="H2" s="63"/>
      <c r="I2" s="63"/>
      <c r="J2" s="63"/>
      <c r="K2" s="63"/>
      <c r="L2" s="63"/>
      <c r="M2" s="63"/>
      <c r="N2" s="64"/>
    </row>
    <row r="3" spans="1:15" x14ac:dyDescent="0.25">
      <c r="A3" s="67"/>
      <c r="B3" s="68"/>
      <c r="C3" s="59" t="s">
        <v>15</v>
      </c>
      <c r="D3" s="60"/>
      <c r="E3" s="60"/>
      <c r="F3" s="60"/>
      <c r="G3" s="60"/>
      <c r="H3" s="60"/>
      <c r="I3" s="60"/>
      <c r="J3" s="60"/>
      <c r="K3" s="60"/>
      <c r="L3" s="60"/>
      <c r="M3" s="60"/>
      <c r="N3" s="61"/>
    </row>
    <row r="4" spans="1:15" x14ac:dyDescent="0.25">
      <c r="A4" s="67"/>
      <c r="B4" s="68"/>
      <c r="C4" s="54">
        <v>41289</v>
      </c>
      <c r="D4" s="55"/>
      <c r="E4" s="55"/>
      <c r="F4" s="55"/>
      <c r="G4" s="55"/>
      <c r="H4" s="55"/>
      <c r="I4" s="55"/>
      <c r="J4" s="55"/>
      <c r="K4" s="55"/>
      <c r="L4" s="55"/>
      <c r="M4" s="55"/>
      <c r="N4" s="56"/>
    </row>
    <row r="5" spans="1:15" x14ac:dyDescent="0.25">
      <c r="A5" s="77" t="s">
        <v>0</v>
      </c>
      <c r="B5" s="75" t="s">
        <v>14</v>
      </c>
      <c r="C5" s="57" t="s">
        <v>22</v>
      </c>
      <c r="D5" s="58"/>
      <c r="E5" s="69" t="s">
        <v>23</v>
      </c>
      <c r="F5" s="69"/>
      <c r="G5" s="69" t="s">
        <v>24</v>
      </c>
      <c r="H5" s="69"/>
      <c r="I5" s="69" t="s">
        <v>25</v>
      </c>
      <c r="J5" s="69"/>
      <c r="K5" s="69" t="s">
        <v>26</v>
      </c>
      <c r="L5" s="69"/>
      <c r="M5" s="58" t="s">
        <v>27</v>
      </c>
      <c r="N5" s="70"/>
    </row>
    <row r="6" spans="1:15" ht="13.5" thickBot="1" x14ac:dyDescent="0.3">
      <c r="A6" s="78"/>
      <c r="B6" s="76"/>
      <c r="C6" s="17" t="s">
        <v>1</v>
      </c>
      <c r="D6" s="9" t="s">
        <v>2</v>
      </c>
      <c r="E6" s="8" t="s">
        <v>1</v>
      </c>
      <c r="F6" s="9" t="s">
        <v>2</v>
      </c>
      <c r="G6" s="8" t="s">
        <v>1</v>
      </c>
      <c r="H6" s="9" t="s">
        <v>2</v>
      </c>
      <c r="I6" s="8" t="s">
        <v>1</v>
      </c>
      <c r="J6" s="9" t="s">
        <v>2</v>
      </c>
      <c r="K6" s="8" t="s">
        <v>1</v>
      </c>
      <c r="L6" s="9" t="s">
        <v>2</v>
      </c>
      <c r="M6" s="8" t="s">
        <v>1</v>
      </c>
      <c r="N6" s="10" t="s">
        <v>2</v>
      </c>
    </row>
    <row r="7" spans="1:15" x14ac:dyDescent="0.25">
      <c r="A7" s="11" t="s">
        <v>3</v>
      </c>
      <c r="B7" s="22" t="s">
        <v>28</v>
      </c>
      <c r="C7" s="18">
        <v>10500</v>
      </c>
      <c r="D7" s="13">
        <v>0.82352941176470584</v>
      </c>
      <c r="E7" s="12">
        <v>8687.5</v>
      </c>
      <c r="F7" s="13">
        <v>0.63181818181818183</v>
      </c>
      <c r="G7" s="12">
        <v>2875</v>
      </c>
      <c r="H7" s="13">
        <v>0.38655462184873951</v>
      </c>
      <c r="I7" s="12">
        <v>937.5</v>
      </c>
      <c r="J7" s="13">
        <v>0.21428571428571427</v>
      </c>
      <c r="K7" s="12">
        <v>437.5</v>
      </c>
      <c r="L7" s="13">
        <v>0.13461538461538461</v>
      </c>
      <c r="M7" s="12">
        <v>0</v>
      </c>
      <c r="N7" s="25">
        <v>0</v>
      </c>
      <c r="O7" s="30">
        <f>AVERAGE(C7,E7,G7,I7,K7,M7)</f>
        <v>3906.25</v>
      </c>
    </row>
    <row r="8" spans="1:15" x14ac:dyDescent="0.25">
      <c r="A8" s="79" t="s">
        <v>4</v>
      </c>
      <c r="B8" s="23" t="s">
        <v>7</v>
      </c>
      <c r="C8" s="19">
        <v>187.5</v>
      </c>
      <c r="D8" s="5">
        <v>1.4705882352941176E-2</v>
      </c>
      <c r="E8" s="4">
        <v>562.5</v>
      </c>
      <c r="F8" s="5">
        <v>4.0909090909090909E-2</v>
      </c>
      <c r="G8" s="4">
        <v>750</v>
      </c>
      <c r="H8" s="5">
        <v>0.10084033613445378</v>
      </c>
      <c r="I8" s="4">
        <v>937.5</v>
      </c>
      <c r="J8" s="5">
        <v>0.21428571428571427</v>
      </c>
      <c r="K8" s="4">
        <v>625</v>
      </c>
      <c r="L8" s="5">
        <v>0.19230769230769232</v>
      </c>
      <c r="M8" s="4">
        <v>125</v>
      </c>
      <c r="N8" s="26">
        <v>0.1</v>
      </c>
      <c r="O8" s="30">
        <f t="shared" ref="O8:O14" si="0">AVERAGE(C8,E8,G8,I8,K8,M8)</f>
        <v>531.25</v>
      </c>
    </row>
    <row r="9" spans="1:15" x14ac:dyDescent="0.25">
      <c r="A9" s="79"/>
      <c r="B9" s="23" t="s">
        <v>8</v>
      </c>
      <c r="C9" s="19">
        <v>187.5</v>
      </c>
      <c r="D9" s="5">
        <v>1.4705882352941176E-2</v>
      </c>
      <c r="E9" s="4">
        <v>125</v>
      </c>
      <c r="F9" s="5">
        <v>9.0909090909090905E-3</v>
      </c>
      <c r="G9" s="4">
        <v>125</v>
      </c>
      <c r="H9" s="5">
        <v>1.680672268907563E-2</v>
      </c>
      <c r="I9" s="4">
        <v>187.5</v>
      </c>
      <c r="J9" s="5">
        <v>4.2857142857142858E-2</v>
      </c>
      <c r="K9" s="4">
        <v>0</v>
      </c>
      <c r="L9" s="5">
        <v>0</v>
      </c>
      <c r="M9" s="4">
        <v>62.5</v>
      </c>
      <c r="N9" s="26">
        <v>0.05</v>
      </c>
      <c r="O9" s="30">
        <f t="shared" si="0"/>
        <v>114.58333333333333</v>
      </c>
    </row>
    <row r="10" spans="1:15" x14ac:dyDescent="0.25">
      <c r="A10" s="79" t="s">
        <v>5</v>
      </c>
      <c r="B10" s="23" t="s">
        <v>9</v>
      </c>
      <c r="C10" s="19">
        <v>250</v>
      </c>
      <c r="D10" s="5">
        <v>1.9607843137254902E-2</v>
      </c>
      <c r="E10" s="4">
        <v>500</v>
      </c>
      <c r="F10" s="5">
        <v>3.6363636363636362E-2</v>
      </c>
      <c r="G10" s="4">
        <v>0</v>
      </c>
      <c r="H10" s="5">
        <v>0</v>
      </c>
      <c r="I10" s="4">
        <v>0</v>
      </c>
      <c r="J10" s="5">
        <v>0</v>
      </c>
      <c r="K10" s="4">
        <v>0</v>
      </c>
      <c r="L10" s="5">
        <v>0</v>
      </c>
      <c r="M10" s="4">
        <v>0</v>
      </c>
      <c r="N10" s="26">
        <v>0</v>
      </c>
      <c r="O10" s="30">
        <f t="shared" si="0"/>
        <v>125</v>
      </c>
    </row>
    <row r="11" spans="1:15" x14ac:dyDescent="0.25">
      <c r="A11" s="79"/>
      <c r="B11" s="23" t="s">
        <v>10</v>
      </c>
      <c r="C11" s="19">
        <v>312.5</v>
      </c>
      <c r="D11" s="5">
        <v>2.4509803921568627E-2</v>
      </c>
      <c r="E11" s="4">
        <v>1562.5</v>
      </c>
      <c r="F11" s="5">
        <v>0.11363636363636363</v>
      </c>
      <c r="G11" s="4">
        <v>625</v>
      </c>
      <c r="H11" s="5">
        <v>8.4033613445378158E-2</v>
      </c>
      <c r="I11" s="4">
        <v>0</v>
      </c>
      <c r="J11" s="5">
        <v>0</v>
      </c>
      <c r="K11" s="4">
        <v>0</v>
      </c>
      <c r="L11" s="5">
        <v>0</v>
      </c>
      <c r="M11" s="4">
        <v>312.5</v>
      </c>
      <c r="N11" s="26">
        <v>0.25</v>
      </c>
      <c r="O11" s="30">
        <f t="shared" si="0"/>
        <v>468.75</v>
      </c>
    </row>
    <row r="12" spans="1:15" x14ac:dyDescent="0.25">
      <c r="A12" s="79" t="s">
        <v>6</v>
      </c>
      <c r="B12" s="23" t="s">
        <v>11</v>
      </c>
      <c r="C12" s="19">
        <v>1000</v>
      </c>
      <c r="D12" s="5">
        <v>7.8431372549019607E-2</v>
      </c>
      <c r="E12" s="4">
        <v>1937.5</v>
      </c>
      <c r="F12" s="5">
        <v>0.1409090909090909</v>
      </c>
      <c r="G12" s="4">
        <v>2625</v>
      </c>
      <c r="H12" s="5">
        <v>0.35294117647058826</v>
      </c>
      <c r="I12" s="4">
        <v>2187.5</v>
      </c>
      <c r="J12" s="5">
        <v>0.5</v>
      </c>
      <c r="K12" s="4">
        <v>1250</v>
      </c>
      <c r="L12" s="5">
        <v>0.38461538461538464</v>
      </c>
      <c r="M12" s="4">
        <v>0</v>
      </c>
      <c r="N12" s="26">
        <v>0</v>
      </c>
      <c r="O12" s="30">
        <f t="shared" si="0"/>
        <v>1500</v>
      </c>
    </row>
    <row r="13" spans="1:15" x14ac:dyDescent="0.25">
      <c r="A13" s="79"/>
      <c r="B13" s="23" t="s">
        <v>12</v>
      </c>
      <c r="C13" s="19">
        <v>312.5</v>
      </c>
      <c r="D13" s="5">
        <v>2.4509803921568627E-2</v>
      </c>
      <c r="E13" s="4">
        <v>375</v>
      </c>
      <c r="F13" s="5">
        <v>2.7272727272727271E-2</v>
      </c>
      <c r="G13" s="4">
        <v>437.5</v>
      </c>
      <c r="H13" s="5">
        <v>5.8823529411764705E-2</v>
      </c>
      <c r="I13" s="4">
        <v>125</v>
      </c>
      <c r="J13" s="5">
        <v>2.8571428571428571E-2</v>
      </c>
      <c r="K13" s="4">
        <v>0</v>
      </c>
      <c r="L13" s="5">
        <v>0</v>
      </c>
      <c r="M13" s="4">
        <v>0</v>
      </c>
      <c r="N13" s="26">
        <v>0</v>
      </c>
      <c r="O13" s="30">
        <f t="shared" si="0"/>
        <v>208.33333333333334</v>
      </c>
    </row>
    <row r="14" spans="1:15" ht="13.5" thickBot="1" x14ac:dyDescent="0.3">
      <c r="A14" s="80"/>
      <c r="B14" s="24" t="s">
        <v>13</v>
      </c>
      <c r="C14" s="20">
        <v>0</v>
      </c>
      <c r="D14" s="15">
        <v>0</v>
      </c>
      <c r="E14" s="14">
        <v>0</v>
      </c>
      <c r="F14" s="15">
        <v>0</v>
      </c>
      <c r="G14" s="14">
        <v>0</v>
      </c>
      <c r="H14" s="15">
        <v>0</v>
      </c>
      <c r="I14" s="14">
        <v>0</v>
      </c>
      <c r="J14" s="15">
        <v>0</v>
      </c>
      <c r="K14" s="14">
        <v>937.5</v>
      </c>
      <c r="L14" s="15">
        <v>0.28846153846153844</v>
      </c>
      <c r="M14" s="14">
        <v>750</v>
      </c>
      <c r="N14" s="27">
        <v>0.6</v>
      </c>
      <c r="O14" s="30">
        <f t="shared" si="0"/>
        <v>281.25</v>
      </c>
    </row>
    <row r="15" spans="1:15" x14ac:dyDescent="0.25">
      <c r="A15" s="81" t="s">
        <v>17</v>
      </c>
      <c r="B15" s="82"/>
      <c r="C15" s="18">
        <f>SUM(C7:C14)</f>
        <v>12750</v>
      </c>
      <c r="D15" s="13">
        <f t="shared" ref="D15:N15" si="1">SUM(D7:D14)</f>
        <v>0.99999999999999989</v>
      </c>
      <c r="E15" s="12">
        <f t="shared" si="1"/>
        <v>13750</v>
      </c>
      <c r="F15" s="13">
        <f t="shared" si="1"/>
        <v>0.99999999999999989</v>
      </c>
      <c r="G15" s="12">
        <f t="shared" si="1"/>
        <v>7437.5</v>
      </c>
      <c r="H15" s="13">
        <f t="shared" si="1"/>
        <v>1.0000000000000002</v>
      </c>
      <c r="I15" s="12">
        <f t="shared" si="1"/>
        <v>4375</v>
      </c>
      <c r="J15" s="13">
        <f t="shared" si="1"/>
        <v>1</v>
      </c>
      <c r="K15" s="12">
        <f t="shared" si="1"/>
        <v>3250</v>
      </c>
      <c r="L15" s="13">
        <f t="shared" si="1"/>
        <v>1</v>
      </c>
      <c r="M15" s="12">
        <f t="shared" si="1"/>
        <v>1250</v>
      </c>
      <c r="N15" s="25">
        <f t="shared" si="1"/>
        <v>1</v>
      </c>
      <c r="O15" s="30">
        <f>SUM(O7:O14)</f>
        <v>7135.4166666666661</v>
      </c>
    </row>
    <row r="16" spans="1:15" x14ac:dyDescent="0.25">
      <c r="A16" s="71" t="s">
        <v>18</v>
      </c>
      <c r="B16" s="72"/>
      <c r="C16" s="21">
        <v>7</v>
      </c>
      <c r="D16" s="6"/>
      <c r="E16" s="4">
        <v>7</v>
      </c>
      <c r="F16" s="6"/>
      <c r="G16" s="6">
        <v>6</v>
      </c>
      <c r="H16" s="6"/>
      <c r="I16" s="4">
        <v>5</v>
      </c>
      <c r="J16" s="6"/>
      <c r="K16" s="6">
        <v>4</v>
      </c>
      <c r="L16" s="6"/>
      <c r="M16" s="4">
        <v>4</v>
      </c>
      <c r="N16" s="28"/>
      <c r="O16" s="31"/>
    </row>
    <row r="17" spans="1:15" x14ac:dyDescent="0.25">
      <c r="A17" s="71" t="s">
        <v>19</v>
      </c>
      <c r="B17" s="72"/>
      <c r="C17" s="19">
        <v>0.74250000000000005</v>
      </c>
      <c r="D17" s="6"/>
      <c r="E17" s="4">
        <v>1.206</v>
      </c>
      <c r="F17" s="6"/>
      <c r="G17" s="4">
        <v>1.41</v>
      </c>
      <c r="H17" s="6"/>
      <c r="I17" s="4">
        <v>1.2430000000000001</v>
      </c>
      <c r="J17" s="6"/>
      <c r="K17" s="4">
        <v>1.3129999999999999</v>
      </c>
      <c r="L17" s="6"/>
      <c r="M17" s="4">
        <v>1.0329999999999999</v>
      </c>
      <c r="N17" s="28"/>
      <c r="O17" s="31"/>
    </row>
    <row r="18" spans="1:15" x14ac:dyDescent="0.25">
      <c r="A18" s="71" t="s">
        <v>20</v>
      </c>
      <c r="B18" s="72"/>
      <c r="C18" s="19">
        <v>0.31359999999999999</v>
      </c>
      <c r="D18" s="6"/>
      <c r="E18" s="4">
        <v>0.56420000000000003</v>
      </c>
      <c r="F18" s="6"/>
      <c r="G18" s="4">
        <v>0.70499999999999996</v>
      </c>
      <c r="H18" s="6"/>
      <c r="I18" s="4">
        <v>0.65549999999999997</v>
      </c>
      <c r="J18" s="6"/>
      <c r="K18" s="4">
        <v>0.71379999999999999</v>
      </c>
      <c r="L18" s="6"/>
      <c r="M18" s="4">
        <v>0.56499999999999995</v>
      </c>
      <c r="N18" s="28"/>
      <c r="O18" s="31"/>
    </row>
    <row r="19" spans="1:15" ht="13.5" thickBot="1" x14ac:dyDescent="0.3">
      <c r="A19" s="73" t="s">
        <v>21</v>
      </c>
      <c r="B19" s="74"/>
      <c r="C19" s="20">
        <v>0.38159999999999999</v>
      </c>
      <c r="D19" s="16"/>
      <c r="E19" s="14">
        <v>0.61960000000000004</v>
      </c>
      <c r="F19" s="16"/>
      <c r="G19" s="14">
        <v>0.78680000000000005</v>
      </c>
      <c r="H19" s="16"/>
      <c r="I19" s="14">
        <v>0.77249999999999996</v>
      </c>
      <c r="J19" s="16"/>
      <c r="K19" s="14">
        <v>0.94720000000000004</v>
      </c>
      <c r="L19" s="16"/>
      <c r="M19" s="14">
        <v>0.74519999999999997</v>
      </c>
      <c r="N19" s="29"/>
      <c r="O19" s="31"/>
    </row>
    <row r="22" spans="1:15" x14ac:dyDescent="0.25">
      <c r="D22" s="7"/>
      <c r="F22" s="7"/>
      <c r="H22" s="7"/>
    </row>
    <row r="24" spans="1:15" x14ac:dyDescent="0.25">
      <c r="J24" s="7"/>
    </row>
    <row r="25" spans="1:15" x14ac:dyDescent="0.25">
      <c r="J25" s="7"/>
    </row>
    <row r="26" spans="1:15" x14ac:dyDescent="0.25">
      <c r="J26" s="7"/>
    </row>
    <row r="27" spans="1:15" x14ac:dyDescent="0.25">
      <c r="J27" s="7"/>
    </row>
    <row r="28" spans="1:15" x14ac:dyDescent="0.25">
      <c r="D28" s="7"/>
      <c r="F28" s="7"/>
      <c r="H28" s="7"/>
      <c r="J28" s="7"/>
    </row>
    <row r="30" spans="1:15" x14ac:dyDescent="0.25">
      <c r="D30" s="7"/>
      <c r="F30" s="7"/>
      <c r="H30" s="7"/>
      <c r="J30" s="7"/>
    </row>
    <row r="31" spans="1:15" x14ac:dyDescent="0.25">
      <c r="D31" s="7"/>
      <c r="F31" s="7"/>
      <c r="H31" s="7"/>
      <c r="J31" s="7"/>
    </row>
    <row r="32" spans="1:15" x14ac:dyDescent="0.25">
      <c r="J32" s="7"/>
    </row>
    <row r="33" spans="4:10" x14ac:dyDescent="0.25">
      <c r="D33" s="7"/>
      <c r="F33" s="7"/>
      <c r="H33" s="7"/>
      <c r="J33" s="7"/>
    </row>
    <row r="35" spans="4:10" x14ac:dyDescent="0.25">
      <c r="D35" s="7"/>
      <c r="F35" s="7"/>
      <c r="H35" s="7"/>
      <c r="J35" s="7"/>
    </row>
    <row r="36" spans="4:10" x14ac:dyDescent="0.25">
      <c r="D36" s="7"/>
      <c r="F36" s="7"/>
      <c r="H36" s="7"/>
      <c r="J36" s="7"/>
    </row>
    <row r="37" spans="4:10" x14ac:dyDescent="0.25">
      <c r="D37" s="7"/>
      <c r="F37" s="7"/>
      <c r="H37" s="7"/>
      <c r="J37" s="7"/>
    </row>
  </sheetData>
  <mergeCells count="20">
    <mergeCell ref="A17:B17"/>
    <mergeCell ref="A18:B18"/>
    <mergeCell ref="A19:B19"/>
    <mergeCell ref="B5:B6"/>
    <mergeCell ref="A5:A6"/>
    <mergeCell ref="A10:A11"/>
    <mergeCell ref="A12:A14"/>
    <mergeCell ref="A8:A9"/>
    <mergeCell ref="A15:B15"/>
    <mergeCell ref="A16:B16"/>
    <mergeCell ref="C4:N4"/>
    <mergeCell ref="C5:D5"/>
    <mergeCell ref="C3:N3"/>
    <mergeCell ref="C2:N2"/>
    <mergeCell ref="A2:B4"/>
    <mergeCell ref="E5:F5"/>
    <mergeCell ref="G5:H5"/>
    <mergeCell ref="I5:J5"/>
    <mergeCell ref="K5:L5"/>
    <mergeCell ref="M5:N5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2"/>
  <sheetViews>
    <sheetView topLeftCell="C1" workbookViewId="0">
      <selection activeCell="F20" sqref="F20"/>
    </sheetView>
  </sheetViews>
  <sheetFormatPr baseColWidth="10" defaultRowHeight="15" x14ac:dyDescent="0.25"/>
  <cols>
    <col min="4" max="4" width="12.28515625" bestFit="1" customWidth="1"/>
    <col min="5" max="5" width="12.28515625" customWidth="1"/>
    <col min="7" max="7" width="17.85546875" bestFit="1" customWidth="1"/>
    <col min="8" max="8" width="19" bestFit="1" customWidth="1"/>
    <col min="9" max="9" width="25.28515625" bestFit="1" customWidth="1"/>
    <col min="10" max="10" width="25.42578125" bestFit="1" customWidth="1"/>
    <col min="11" max="11" width="20.85546875" bestFit="1" customWidth="1"/>
  </cols>
  <sheetData>
    <row r="2" spans="2:12" x14ac:dyDescent="0.25">
      <c r="C2" s="32" t="s">
        <v>16</v>
      </c>
      <c r="D2" s="33"/>
      <c r="E2" s="83" t="s">
        <v>33</v>
      </c>
      <c r="F2" s="83" t="s">
        <v>34</v>
      </c>
      <c r="G2" s="87" t="s">
        <v>35</v>
      </c>
      <c r="H2" s="83" t="s">
        <v>36</v>
      </c>
      <c r="I2" s="83" t="s">
        <v>37</v>
      </c>
      <c r="J2" s="83" t="s">
        <v>38</v>
      </c>
      <c r="K2" s="83" t="s">
        <v>39</v>
      </c>
    </row>
    <row r="3" spans="2:12" x14ac:dyDescent="0.25">
      <c r="C3" s="34"/>
      <c r="D3" s="35"/>
      <c r="E3" s="83"/>
      <c r="F3" s="83"/>
      <c r="G3" s="87"/>
      <c r="H3" s="83"/>
      <c r="I3" s="83"/>
      <c r="J3" s="83"/>
      <c r="K3" s="83"/>
    </row>
    <row r="4" spans="2:12" x14ac:dyDescent="0.25">
      <c r="B4" s="60">
        <v>2013</v>
      </c>
      <c r="C4" s="60" t="s">
        <v>15</v>
      </c>
      <c r="D4" s="55">
        <v>41289</v>
      </c>
      <c r="E4" s="84" t="s">
        <v>29</v>
      </c>
      <c r="F4" s="38" t="s">
        <v>22</v>
      </c>
      <c r="G4" s="39">
        <v>12750</v>
      </c>
      <c r="H4" s="40">
        <v>7</v>
      </c>
      <c r="I4" s="41">
        <v>0.74250000000000005</v>
      </c>
      <c r="J4" s="41">
        <v>0.31359999999999999</v>
      </c>
      <c r="K4" s="41">
        <v>0.38159999999999999</v>
      </c>
    </row>
    <row r="5" spans="2:12" x14ac:dyDescent="0.25">
      <c r="B5" s="60"/>
      <c r="C5" s="60"/>
      <c r="D5" s="55"/>
      <c r="E5" s="85"/>
      <c r="F5" s="38" t="s">
        <v>23</v>
      </c>
      <c r="G5" s="39">
        <v>13750</v>
      </c>
      <c r="H5" s="40">
        <v>7</v>
      </c>
      <c r="I5" s="41">
        <v>1.206</v>
      </c>
      <c r="J5" s="41">
        <v>0.56420000000000003</v>
      </c>
      <c r="K5" s="41">
        <v>0.61960000000000004</v>
      </c>
    </row>
    <row r="6" spans="2:12" x14ac:dyDescent="0.25">
      <c r="B6" s="60"/>
      <c r="C6" s="60"/>
      <c r="D6" s="55"/>
      <c r="E6" s="36" t="s">
        <v>30</v>
      </c>
      <c r="F6" s="42" t="s">
        <v>24</v>
      </c>
      <c r="G6" s="43">
        <v>7437.5</v>
      </c>
      <c r="H6" s="44">
        <v>6</v>
      </c>
      <c r="I6" s="45">
        <v>1.41</v>
      </c>
      <c r="J6" s="45">
        <v>0.70499999999999996</v>
      </c>
      <c r="K6" s="45">
        <v>0.78680000000000005</v>
      </c>
    </row>
    <row r="7" spans="2:12" x14ac:dyDescent="0.25">
      <c r="B7" s="60"/>
      <c r="C7" s="60"/>
      <c r="D7" s="55"/>
      <c r="E7" s="84" t="s">
        <v>31</v>
      </c>
      <c r="F7" s="46" t="s">
        <v>25</v>
      </c>
      <c r="G7" s="47">
        <v>4375</v>
      </c>
      <c r="H7" s="48">
        <v>5</v>
      </c>
      <c r="I7" s="49">
        <v>1.2430000000000001</v>
      </c>
      <c r="J7" s="49">
        <v>0.65549999999999997</v>
      </c>
      <c r="K7" s="49">
        <v>0.77249999999999996</v>
      </c>
      <c r="L7" s="37" t="s">
        <v>32</v>
      </c>
    </row>
    <row r="8" spans="2:12" x14ac:dyDescent="0.25">
      <c r="B8" s="60"/>
      <c r="C8" s="60"/>
      <c r="D8" s="55"/>
      <c r="E8" s="86"/>
      <c r="F8" s="50" t="s">
        <v>26</v>
      </c>
      <c r="G8" s="51">
        <v>3250</v>
      </c>
      <c r="H8" s="52">
        <v>4</v>
      </c>
      <c r="I8" s="53">
        <v>1.3129999999999999</v>
      </c>
      <c r="J8" s="53">
        <v>0.71379999999999999</v>
      </c>
      <c r="K8" s="53">
        <v>0.94720000000000004</v>
      </c>
    </row>
    <row r="9" spans="2:12" x14ac:dyDescent="0.25">
      <c r="B9" s="60"/>
      <c r="C9" s="60"/>
      <c r="D9" s="55"/>
      <c r="E9" s="85"/>
      <c r="F9" s="50" t="s">
        <v>27</v>
      </c>
      <c r="G9" s="51">
        <v>1250</v>
      </c>
      <c r="H9" s="52">
        <v>4</v>
      </c>
      <c r="I9" s="53">
        <v>1.0329999999999999</v>
      </c>
      <c r="J9" s="53">
        <v>0.56499999999999995</v>
      </c>
      <c r="K9" s="53">
        <v>0.74519999999999997</v>
      </c>
    </row>
    <row r="12" spans="2:12" ht="18.75" customHeight="1" x14ac:dyDescent="0.25"/>
  </sheetData>
  <mergeCells count="12">
    <mergeCell ref="I2:I3"/>
    <mergeCell ref="J2:J3"/>
    <mergeCell ref="K2:K3"/>
    <mergeCell ref="C4:C9"/>
    <mergeCell ref="B4:B9"/>
    <mergeCell ref="D4:D9"/>
    <mergeCell ref="E4:E5"/>
    <mergeCell ref="E7:E9"/>
    <mergeCell ref="G2:G3"/>
    <mergeCell ref="H2:H3"/>
    <mergeCell ref="E2:E3"/>
    <mergeCell ref="F2:F3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J12"/>
  <sheetViews>
    <sheetView tabSelected="1" workbookViewId="0">
      <selection activeCell="I20" sqref="I20"/>
    </sheetView>
  </sheetViews>
  <sheetFormatPr baseColWidth="10" defaultRowHeight="15" x14ac:dyDescent="0.25"/>
  <cols>
    <col min="3" max="4" width="19.85546875" bestFit="1" customWidth="1"/>
    <col min="5" max="5" width="13.28515625" customWidth="1"/>
    <col min="6" max="6" width="12.85546875" customWidth="1"/>
  </cols>
  <sheetData>
    <row r="2" spans="3:10" ht="15.75" thickBot="1" x14ac:dyDescent="0.3"/>
    <row r="3" spans="3:10" ht="30" x14ac:dyDescent="0.25">
      <c r="C3" s="89" t="s">
        <v>0</v>
      </c>
      <c r="D3" s="89" t="s">
        <v>14</v>
      </c>
      <c r="E3" s="88" t="s">
        <v>40</v>
      </c>
      <c r="F3" s="88" t="s">
        <v>41</v>
      </c>
      <c r="G3" s="89" t="s">
        <v>42</v>
      </c>
      <c r="H3" s="89" t="s">
        <v>43</v>
      </c>
      <c r="I3" s="100" t="s">
        <v>44</v>
      </c>
      <c r="J3" s="101" t="s">
        <v>45</v>
      </c>
    </row>
    <row r="4" spans="3:10" ht="19.5" thickBot="1" x14ac:dyDescent="0.35">
      <c r="C4" s="93" t="s">
        <v>3</v>
      </c>
      <c r="D4" s="92" t="s">
        <v>28</v>
      </c>
      <c r="E4" s="30">
        <v>3906.25</v>
      </c>
      <c r="F4" s="98">
        <f>E4/E$12</f>
        <v>0.54744525547445255</v>
      </c>
      <c r="G4" s="90">
        <v>5</v>
      </c>
      <c r="H4" s="90">
        <v>3</v>
      </c>
      <c r="I4" s="97">
        <f>G4*H4</f>
        <v>15</v>
      </c>
      <c r="J4" s="102">
        <f>SUM(I4:I11)</f>
        <v>18</v>
      </c>
    </row>
    <row r="5" spans="3:10" x14ac:dyDescent="0.25">
      <c r="C5" s="94" t="s">
        <v>4</v>
      </c>
      <c r="D5" s="92" t="s">
        <v>7</v>
      </c>
      <c r="E5" s="30">
        <v>531.25</v>
      </c>
      <c r="F5" s="98">
        <f t="shared" ref="F5:F11" si="0">E5/E$12</f>
        <v>7.4452554744525556E-2</v>
      </c>
      <c r="G5" s="90">
        <v>16</v>
      </c>
      <c r="H5" s="90">
        <v>0</v>
      </c>
      <c r="I5" s="90">
        <f t="shared" ref="I5:I11" si="1">G5*H5</f>
        <v>0</v>
      </c>
    </row>
    <row r="6" spans="3:10" x14ac:dyDescent="0.25">
      <c r="C6" s="94"/>
      <c r="D6" s="92" t="s">
        <v>8</v>
      </c>
      <c r="E6" s="30">
        <v>114.58333333333333</v>
      </c>
      <c r="F6" s="98">
        <f t="shared" si="0"/>
        <v>1.6058394160583942E-2</v>
      </c>
      <c r="G6" s="90">
        <v>16</v>
      </c>
      <c r="H6" s="90">
        <v>0</v>
      </c>
      <c r="I6" s="90">
        <f t="shared" si="1"/>
        <v>0</v>
      </c>
    </row>
    <row r="7" spans="3:10" x14ac:dyDescent="0.25">
      <c r="C7" s="94" t="s">
        <v>5</v>
      </c>
      <c r="D7" s="92" t="s">
        <v>9</v>
      </c>
      <c r="E7" s="30">
        <v>125</v>
      </c>
      <c r="F7" s="98">
        <f t="shared" si="0"/>
        <v>1.7518248175182483E-2</v>
      </c>
      <c r="G7" s="90">
        <v>12</v>
      </c>
      <c r="H7" s="90">
        <v>0</v>
      </c>
      <c r="I7" s="90">
        <f t="shared" si="1"/>
        <v>0</v>
      </c>
    </row>
    <row r="8" spans="3:10" x14ac:dyDescent="0.25">
      <c r="C8" s="94"/>
      <c r="D8" s="92" t="s">
        <v>10</v>
      </c>
      <c r="E8" s="30">
        <v>468.75</v>
      </c>
      <c r="F8" s="98">
        <f t="shared" si="0"/>
        <v>6.569343065693431E-2</v>
      </c>
      <c r="G8" s="90">
        <v>12</v>
      </c>
      <c r="H8" s="90">
        <v>0</v>
      </c>
      <c r="I8" s="90">
        <f t="shared" si="1"/>
        <v>0</v>
      </c>
    </row>
    <row r="9" spans="3:10" x14ac:dyDescent="0.25">
      <c r="C9" s="94" t="s">
        <v>46</v>
      </c>
      <c r="D9" s="92" t="s">
        <v>11</v>
      </c>
      <c r="E9" s="30">
        <v>1500</v>
      </c>
      <c r="F9" s="98">
        <f t="shared" si="0"/>
        <v>0.21021897810218979</v>
      </c>
      <c r="G9" s="90">
        <v>3</v>
      </c>
      <c r="H9" s="90">
        <v>1</v>
      </c>
      <c r="I9" s="90">
        <f t="shared" si="1"/>
        <v>3</v>
      </c>
    </row>
    <row r="10" spans="3:10" x14ac:dyDescent="0.25">
      <c r="C10" s="94"/>
      <c r="D10" s="92" t="s">
        <v>12</v>
      </c>
      <c r="E10" s="30">
        <v>208.33333333333334</v>
      </c>
      <c r="F10" s="98">
        <f t="shared" si="0"/>
        <v>2.9197080291970805E-2</v>
      </c>
      <c r="G10" s="90">
        <v>3</v>
      </c>
      <c r="H10" s="90">
        <v>0</v>
      </c>
      <c r="I10" s="90">
        <f t="shared" si="1"/>
        <v>0</v>
      </c>
    </row>
    <row r="11" spans="3:10" x14ac:dyDescent="0.25">
      <c r="C11" s="94"/>
      <c r="D11" s="92" t="s">
        <v>13</v>
      </c>
      <c r="E11" s="30">
        <v>281.25</v>
      </c>
      <c r="F11" s="98">
        <f t="shared" si="0"/>
        <v>3.941605839416059E-2</v>
      </c>
      <c r="G11" s="90">
        <v>3</v>
      </c>
      <c r="H11" s="90">
        <v>0</v>
      </c>
      <c r="I11" s="90">
        <f t="shared" si="1"/>
        <v>0</v>
      </c>
    </row>
    <row r="12" spans="3:10" x14ac:dyDescent="0.25">
      <c r="C12" s="95" t="s">
        <v>47</v>
      </c>
      <c r="D12" s="96"/>
      <c r="E12" s="99">
        <f>SUM(E4:E11)</f>
        <v>7135.4166666666661</v>
      </c>
      <c r="F12" s="98">
        <f>E12/E$12</f>
        <v>1</v>
      </c>
      <c r="G12" s="91"/>
      <c r="H12" s="91"/>
      <c r="I12" s="91"/>
    </row>
  </sheetData>
  <mergeCells count="4">
    <mergeCell ref="C5:C6"/>
    <mergeCell ref="C7:C8"/>
    <mergeCell ref="C9:C11"/>
    <mergeCell ref="C12:D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Zmax</vt:lpstr>
      <vt:lpstr>Param. Comunitarios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Kata</dc:creator>
  <cp:lastModifiedBy>Kata</cp:lastModifiedBy>
  <dcterms:created xsi:type="dcterms:W3CDTF">2014-10-16T14:28:43Z</dcterms:created>
  <dcterms:modified xsi:type="dcterms:W3CDTF">2014-11-10T19:28:56Z</dcterms:modified>
</cp:coreProperties>
</file>