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15" yWindow="15" windowWidth="9135" windowHeight="10035" activeTab="2"/>
  </bookViews>
  <sheets>
    <sheet name="Centro" sheetId="1" r:id="rId1"/>
    <sheet name="Parametros" sheetId="2" r:id="rId2"/>
    <sheet name="tabla calculo IPL" sheetId="3" r:id="rId3"/>
  </sheets>
  <calcPr calcId="145621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34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7" i="1"/>
  <c r="I4" i="3" l="1"/>
  <c r="D37" i="1"/>
  <c r="E37" i="1"/>
  <c r="F37" i="1"/>
  <c r="G37" i="1"/>
  <c r="H37" i="1"/>
  <c r="C37" i="1"/>
</calcChain>
</file>

<file path=xl/sharedStrings.xml><?xml version="1.0" encoding="utf-8"?>
<sst xmlns="http://schemas.openxmlformats.org/spreadsheetml/2006/main" count="115" uniqueCount="71">
  <si>
    <t>Cél/L</t>
  </si>
  <si>
    <t>Porcentaje</t>
  </si>
  <si>
    <t>CYANOPHYCEAE</t>
  </si>
  <si>
    <t>Anabaena spiroides (Fil/L)</t>
  </si>
  <si>
    <t>Gomphosphaeria lacustris</t>
  </si>
  <si>
    <t>BACILLARIOPHYCEAE</t>
  </si>
  <si>
    <t>Aulacoseira granulata</t>
  </si>
  <si>
    <t>Asterionella formosa</t>
  </si>
  <si>
    <t>Fragilaria crotonensis</t>
  </si>
  <si>
    <t>Aulacoseira granulata v angustissima</t>
  </si>
  <si>
    <t>Diatoma sp.</t>
  </si>
  <si>
    <t>Nitzschia acicularis</t>
  </si>
  <si>
    <t>Rhizosolenia longiseta</t>
  </si>
  <si>
    <t>Cymbella affinis</t>
  </si>
  <si>
    <t>Gomphonema sp.</t>
  </si>
  <si>
    <t>Gomphoneis minuta</t>
  </si>
  <si>
    <t>Navicula dicephala</t>
  </si>
  <si>
    <t>Nitzschia aff palea</t>
  </si>
  <si>
    <t>Rhizosolenia eriensis</t>
  </si>
  <si>
    <t>Otras diatomeas penadas</t>
  </si>
  <si>
    <t>CHRYSOPHYCEAE</t>
  </si>
  <si>
    <t>Dinobryon divergens</t>
  </si>
  <si>
    <t>Mallomonas sp.</t>
  </si>
  <si>
    <t>Dinobryon cylindricum</t>
  </si>
  <si>
    <t>DINOPHYCEAE</t>
  </si>
  <si>
    <t>Peridinium willei</t>
  </si>
  <si>
    <t>CRYPTOPHYCEAE</t>
  </si>
  <si>
    <t>Cryptomonas erosa</t>
  </si>
  <si>
    <t>Cryptomonas ovata</t>
  </si>
  <si>
    <t>Rhodomonas lacustris</t>
  </si>
  <si>
    <t>CHLOROPHYCEAE</t>
  </si>
  <si>
    <t>Elakatothrix gelatinosa</t>
  </si>
  <si>
    <t>Dictyosphaerium pulchellum</t>
  </si>
  <si>
    <t>Crucigeniella apiculata</t>
  </si>
  <si>
    <t>Monoraphidium contortum</t>
  </si>
  <si>
    <t>Selenastrum gracile</t>
  </si>
  <si>
    <t>Staurodesmus dickei</t>
  </si>
  <si>
    <t>Sphaerocystis schroeteri</t>
  </si>
  <si>
    <t>Taxa</t>
  </si>
  <si>
    <t>Clase</t>
  </si>
  <si>
    <t>0m</t>
  </si>
  <si>
    <t>30m</t>
  </si>
  <si>
    <t>100m</t>
  </si>
  <si>
    <t>PRIMAVERA</t>
  </si>
  <si>
    <t>Sector Centro</t>
  </si>
  <si>
    <t>ABUNDANCIA TOTAL</t>
  </si>
  <si>
    <t>RIQUEZA ESPECIFICA</t>
  </si>
  <si>
    <t>DIVERSIDAD DE SHANON (H')</t>
  </si>
  <si>
    <t>DIVERSIDAD DE SIMPSON (D)</t>
  </si>
  <si>
    <t>EQUIDAD DE PIELOU (J)</t>
  </si>
  <si>
    <t>CENTRO</t>
  </si>
  <si>
    <t>Epilimnion</t>
  </si>
  <si>
    <t>Metalimnion</t>
  </si>
  <si>
    <t>Hipolomnion</t>
  </si>
  <si>
    <t>Estrato Hidrodinamico</t>
  </si>
  <si>
    <t>Profundidad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</si>
  <si>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</si>
  <si>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</si>
  <si>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</si>
  <si>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</si>
  <si>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</si>
  <si>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 28,8m</t>
    </r>
  </si>
  <si>
    <t>PROMEDIO ABUNDANCIA</t>
  </si>
  <si>
    <t>ABUNDANCIA RELATIVA</t>
  </si>
  <si>
    <t>Qi</t>
  </si>
  <si>
    <t>Aj</t>
  </si>
  <si>
    <t>Qi*Aj</t>
  </si>
  <si>
    <t>IPL</t>
  </si>
  <si>
    <t>TOTAL</t>
  </si>
  <si>
    <t>BACILLIARIOPHYCEAE</t>
  </si>
  <si>
    <t>CHRYPTOPHYCEAE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</si>
</sst>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horizontal="center" vertical="center"/>
    </xf>
    <xf numFmtId="10" fontId="1" fillId="0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0" fontId="1" fillId="0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4" fillId="0" borderId="0" xfId="0" applyFont="1"/>
    <xf numFmtId="14" fontId="4" fillId="0" borderId="11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33" xfId="0" applyFont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9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14" fontId="1" fillId="0" borderId="11" xfId="0" applyNumberFormat="1" applyFont="1" applyFill="1" applyBorder="1" applyAlignment="1">
      <alignment horizontal="center" vertical="center"/>
    </xf>
    <xf numFmtId="14" fontId="1" fillId="0" borderId="12" xfId="0" applyNumberFormat="1" applyFont="1" applyFill="1" applyBorder="1" applyAlignment="1">
      <alignment horizontal="center" vertical="center"/>
    </xf>
    <xf numFmtId="14" fontId="1" fillId="0" borderId="22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90" zoomScaleNormal="90" workbookViewId="0">
      <selection activeCell="B7" activeCellId="1" sqref="I7:I36 B7:B36"/>
    </sheetView>
  </sheetViews>
  <sheetFormatPr baseColWidth="10" defaultRowHeight="12.75" x14ac:dyDescent="0.25"/>
  <cols>
    <col min="1" max="1" width="21.140625" style="9" bestFit="1" customWidth="1"/>
    <col min="2" max="2" width="33.85546875" style="9" bestFit="1" customWidth="1"/>
    <col min="3" max="3" width="11.42578125" style="10" customWidth="1"/>
    <col min="4" max="4" width="11.42578125" style="6" customWidth="1"/>
    <col min="5" max="5" width="11.42578125" style="10" customWidth="1"/>
    <col min="6" max="6" width="11.42578125" style="6" customWidth="1"/>
    <col min="7" max="7" width="11.42578125" style="10" customWidth="1"/>
    <col min="8" max="8" width="11.42578125" style="6" customWidth="1"/>
    <col min="9" max="16384" width="11.42578125" style="9"/>
  </cols>
  <sheetData>
    <row r="1" spans="1:9" ht="13.5" thickBot="1" x14ac:dyDescent="0.3"/>
    <row r="2" spans="1:9" x14ac:dyDescent="0.25">
      <c r="A2" s="60" t="s">
        <v>44</v>
      </c>
      <c r="B2" s="61"/>
      <c r="C2" s="58">
        <v>2011</v>
      </c>
      <c r="D2" s="58"/>
      <c r="E2" s="58"/>
      <c r="F2" s="58"/>
      <c r="G2" s="58"/>
      <c r="H2" s="59"/>
    </row>
    <row r="3" spans="1:9" x14ac:dyDescent="0.25">
      <c r="A3" s="62"/>
      <c r="B3" s="63"/>
      <c r="C3" s="55" t="s">
        <v>43</v>
      </c>
      <c r="D3" s="56"/>
      <c r="E3" s="56"/>
      <c r="F3" s="56"/>
      <c r="G3" s="56"/>
      <c r="H3" s="57"/>
    </row>
    <row r="4" spans="1:9" x14ac:dyDescent="0.25">
      <c r="A4" s="64"/>
      <c r="B4" s="65"/>
      <c r="C4" s="52">
        <v>40820</v>
      </c>
      <c r="D4" s="53"/>
      <c r="E4" s="53"/>
      <c r="F4" s="53"/>
      <c r="G4" s="53"/>
      <c r="H4" s="54"/>
    </row>
    <row r="5" spans="1:9" x14ac:dyDescent="0.25">
      <c r="A5" s="50" t="s">
        <v>39</v>
      </c>
      <c r="B5" s="70" t="s">
        <v>38</v>
      </c>
      <c r="C5" s="69" t="s">
        <v>40</v>
      </c>
      <c r="D5" s="69"/>
      <c r="E5" s="66" t="s">
        <v>41</v>
      </c>
      <c r="F5" s="67"/>
      <c r="G5" s="66" t="s">
        <v>42</v>
      </c>
      <c r="H5" s="68"/>
    </row>
    <row r="6" spans="1:9" ht="13.5" thickBot="1" x14ac:dyDescent="0.3">
      <c r="A6" s="51"/>
      <c r="B6" s="71"/>
      <c r="C6" s="14" t="s">
        <v>0</v>
      </c>
      <c r="D6" s="15" t="s">
        <v>1</v>
      </c>
      <c r="E6" s="14" t="s">
        <v>0</v>
      </c>
      <c r="F6" s="15" t="s">
        <v>1</v>
      </c>
      <c r="G6" s="14" t="s">
        <v>0</v>
      </c>
      <c r="H6" s="16" t="s">
        <v>1</v>
      </c>
    </row>
    <row r="7" spans="1:9" x14ac:dyDescent="0.25">
      <c r="A7" s="43" t="s">
        <v>2</v>
      </c>
      <c r="B7" s="17" t="s">
        <v>3</v>
      </c>
      <c r="C7" s="18">
        <v>392</v>
      </c>
      <c r="D7" s="19">
        <v>8.4337349397590355E-2</v>
      </c>
      <c r="E7" s="18">
        <v>168</v>
      </c>
      <c r="F7" s="19">
        <v>1.0676156583629894E-2</v>
      </c>
      <c r="G7" s="18">
        <v>0</v>
      </c>
      <c r="H7" s="19">
        <v>0</v>
      </c>
      <c r="I7" s="9">
        <f>AVERAGE(C7,E7,G7)</f>
        <v>186.66666666666666</v>
      </c>
    </row>
    <row r="8" spans="1:9" x14ac:dyDescent="0.25">
      <c r="A8" s="42"/>
      <c r="B8" s="20" t="s">
        <v>4</v>
      </c>
      <c r="C8" s="21">
        <v>0</v>
      </c>
      <c r="D8" s="22">
        <v>0</v>
      </c>
      <c r="E8" s="21">
        <v>56</v>
      </c>
      <c r="F8" s="22">
        <v>3.5587188612099642E-3</v>
      </c>
      <c r="G8" s="21">
        <v>0</v>
      </c>
      <c r="H8" s="22">
        <v>0</v>
      </c>
      <c r="I8" s="9">
        <f t="shared" ref="I8:I36" si="0">AVERAGE(C8,E8,G8)</f>
        <v>18.666666666666668</v>
      </c>
    </row>
    <row r="9" spans="1:9" x14ac:dyDescent="0.25">
      <c r="A9" s="39" t="s">
        <v>5</v>
      </c>
      <c r="B9" s="20" t="s">
        <v>7</v>
      </c>
      <c r="C9" s="21">
        <v>0</v>
      </c>
      <c r="D9" s="22">
        <v>0</v>
      </c>
      <c r="E9" s="21">
        <v>0</v>
      </c>
      <c r="F9" s="22">
        <v>0</v>
      </c>
      <c r="G9" s="21">
        <v>84</v>
      </c>
      <c r="H9" s="22">
        <v>0.11764705882352941</v>
      </c>
      <c r="I9" s="9">
        <f t="shared" si="0"/>
        <v>28</v>
      </c>
    </row>
    <row r="10" spans="1:9" x14ac:dyDescent="0.25">
      <c r="A10" s="40"/>
      <c r="B10" s="20" t="s">
        <v>6</v>
      </c>
      <c r="C10" s="21">
        <v>392</v>
      </c>
      <c r="D10" s="22">
        <v>8.4337349397590355E-2</v>
      </c>
      <c r="E10" s="21">
        <v>3416</v>
      </c>
      <c r="F10" s="22">
        <v>0.21708185053380782</v>
      </c>
      <c r="G10" s="21">
        <v>0</v>
      </c>
      <c r="H10" s="22">
        <v>0</v>
      </c>
      <c r="I10" s="9">
        <f t="shared" si="0"/>
        <v>1269.3333333333333</v>
      </c>
    </row>
    <row r="11" spans="1:9" x14ac:dyDescent="0.25">
      <c r="A11" s="40"/>
      <c r="B11" s="20" t="s">
        <v>9</v>
      </c>
      <c r="C11" s="21">
        <v>0</v>
      </c>
      <c r="D11" s="22">
        <v>0</v>
      </c>
      <c r="E11" s="21">
        <v>448</v>
      </c>
      <c r="F11" s="22">
        <v>2.8469750889679714E-2</v>
      </c>
      <c r="G11" s="21">
        <v>0</v>
      </c>
      <c r="H11" s="22">
        <v>0</v>
      </c>
      <c r="I11" s="9">
        <f t="shared" si="0"/>
        <v>149.33333333333334</v>
      </c>
    </row>
    <row r="12" spans="1:9" x14ac:dyDescent="0.25">
      <c r="A12" s="40"/>
      <c r="B12" s="20" t="s">
        <v>13</v>
      </c>
      <c r="C12" s="21">
        <v>56</v>
      </c>
      <c r="D12" s="22">
        <v>1.2048192771084338E-2</v>
      </c>
      <c r="E12" s="21">
        <v>56</v>
      </c>
      <c r="F12" s="22">
        <v>3.5587188612099642E-3</v>
      </c>
      <c r="G12" s="21">
        <v>0</v>
      </c>
      <c r="H12" s="22">
        <v>0</v>
      </c>
      <c r="I12" s="9">
        <f t="shared" si="0"/>
        <v>37.333333333333336</v>
      </c>
    </row>
    <row r="13" spans="1:9" x14ac:dyDescent="0.25">
      <c r="A13" s="40"/>
      <c r="B13" s="20" t="s">
        <v>10</v>
      </c>
      <c r="C13" s="21">
        <v>0</v>
      </c>
      <c r="D13" s="22">
        <v>0</v>
      </c>
      <c r="E13" s="21">
        <v>280</v>
      </c>
      <c r="F13" s="22">
        <v>1.7793594306049824E-2</v>
      </c>
      <c r="G13" s="21">
        <v>84</v>
      </c>
      <c r="H13" s="22">
        <v>0.11764705882352941</v>
      </c>
      <c r="I13" s="9">
        <f t="shared" si="0"/>
        <v>121.33333333333333</v>
      </c>
    </row>
    <row r="14" spans="1:9" x14ac:dyDescent="0.25">
      <c r="A14" s="40"/>
      <c r="B14" s="20" t="s">
        <v>8</v>
      </c>
      <c r="C14" s="21">
        <v>616</v>
      </c>
      <c r="D14" s="22">
        <v>0.13253012048192772</v>
      </c>
      <c r="E14" s="21">
        <v>896</v>
      </c>
      <c r="F14" s="22">
        <v>5.6939501779359428E-2</v>
      </c>
      <c r="G14" s="21">
        <v>252</v>
      </c>
      <c r="H14" s="22">
        <v>0.35294117647058826</v>
      </c>
      <c r="I14" s="9">
        <f t="shared" si="0"/>
        <v>588</v>
      </c>
    </row>
    <row r="15" spans="1:9" x14ac:dyDescent="0.25">
      <c r="A15" s="40"/>
      <c r="B15" s="20" t="s">
        <v>15</v>
      </c>
      <c r="C15" s="21">
        <v>0</v>
      </c>
      <c r="D15" s="22">
        <v>0</v>
      </c>
      <c r="E15" s="21">
        <v>56</v>
      </c>
      <c r="F15" s="22">
        <v>3.5587188612099642E-3</v>
      </c>
      <c r="G15" s="21">
        <v>0</v>
      </c>
      <c r="H15" s="22">
        <v>0</v>
      </c>
      <c r="I15" s="9">
        <f t="shared" si="0"/>
        <v>18.666666666666668</v>
      </c>
    </row>
    <row r="16" spans="1:9" x14ac:dyDescent="0.25">
      <c r="A16" s="40"/>
      <c r="B16" s="20" t="s">
        <v>14</v>
      </c>
      <c r="C16" s="21">
        <v>0</v>
      </c>
      <c r="D16" s="22">
        <v>0</v>
      </c>
      <c r="E16" s="21">
        <v>56</v>
      </c>
      <c r="F16" s="22">
        <v>3.5587188612099642E-3</v>
      </c>
      <c r="G16" s="21">
        <v>0</v>
      </c>
      <c r="H16" s="22">
        <v>0</v>
      </c>
      <c r="I16" s="9">
        <f t="shared" si="0"/>
        <v>18.666666666666668</v>
      </c>
    </row>
    <row r="17" spans="1:9" x14ac:dyDescent="0.25">
      <c r="A17" s="40"/>
      <c r="B17" s="20" t="s">
        <v>16</v>
      </c>
      <c r="C17" s="21">
        <v>0</v>
      </c>
      <c r="D17" s="22">
        <v>0</v>
      </c>
      <c r="E17" s="21">
        <v>112</v>
      </c>
      <c r="F17" s="22">
        <v>7.1174377224199285E-3</v>
      </c>
      <c r="G17" s="21">
        <v>0</v>
      </c>
      <c r="H17" s="22">
        <v>0</v>
      </c>
      <c r="I17" s="9">
        <f t="shared" si="0"/>
        <v>37.333333333333336</v>
      </c>
    </row>
    <row r="18" spans="1:9" x14ac:dyDescent="0.25">
      <c r="A18" s="40"/>
      <c r="B18" s="20" t="s">
        <v>11</v>
      </c>
      <c r="C18" s="21">
        <v>392</v>
      </c>
      <c r="D18" s="22">
        <v>8.4337349397590355E-2</v>
      </c>
      <c r="E18" s="21">
        <v>280</v>
      </c>
      <c r="F18" s="22">
        <v>1.7793594306049824E-2</v>
      </c>
      <c r="G18" s="21">
        <v>126</v>
      </c>
      <c r="H18" s="22">
        <v>0.17647058823529413</v>
      </c>
      <c r="I18" s="9">
        <f t="shared" si="0"/>
        <v>266</v>
      </c>
    </row>
    <row r="19" spans="1:9" x14ac:dyDescent="0.25">
      <c r="A19" s="40"/>
      <c r="B19" s="20" t="s">
        <v>17</v>
      </c>
      <c r="C19" s="21">
        <v>0</v>
      </c>
      <c r="D19" s="22">
        <v>0</v>
      </c>
      <c r="E19" s="21">
        <v>56</v>
      </c>
      <c r="F19" s="22">
        <v>3.5587188612099642E-3</v>
      </c>
      <c r="G19" s="21">
        <v>0</v>
      </c>
      <c r="H19" s="22">
        <v>0</v>
      </c>
      <c r="I19" s="9">
        <f t="shared" si="0"/>
        <v>18.666666666666668</v>
      </c>
    </row>
    <row r="20" spans="1:9" x14ac:dyDescent="0.25">
      <c r="A20" s="40"/>
      <c r="B20" s="20" t="s">
        <v>19</v>
      </c>
      <c r="C20" s="21">
        <v>0</v>
      </c>
      <c r="D20" s="22">
        <v>0</v>
      </c>
      <c r="E20" s="21">
        <v>56</v>
      </c>
      <c r="F20" s="22">
        <v>3.5587188612099642E-3</v>
      </c>
      <c r="G20" s="21">
        <v>0</v>
      </c>
      <c r="H20" s="22">
        <v>0</v>
      </c>
      <c r="I20" s="9">
        <f t="shared" si="0"/>
        <v>18.666666666666668</v>
      </c>
    </row>
    <row r="21" spans="1:9" x14ac:dyDescent="0.25">
      <c r="A21" s="40"/>
      <c r="B21" s="20" t="s">
        <v>18</v>
      </c>
      <c r="C21" s="21">
        <v>0</v>
      </c>
      <c r="D21" s="22">
        <v>0</v>
      </c>
      <c r="E21" s="21">
        <v>56</v>
      </c>
      <c r="F21" s="22">
        <v>3.5587188612099642E-3</v>
      </c>
      <c r="G21" s="21">
        <v>42</v>
      </c>
      <c r="H21" s="22">
        <v>5.8823529411764705E-2</v>
      </c>
      <c r="I21" s="9">
        <f t="shared" si="0"/>
        <v>32.666666666666664</v>
      </c>
    </row>
    <row r="22" spans="1:9" x14ac:dyDescent="0.25">
      <c r="A22" s="42"/>
      <c r="B22" s="20" t="s">
        <v>12</v>
      </c>
      <c r="C22" s="21">
        <v>112</v>
      </c>
      <c r="D22" s="22">
        <v>2.4096385542168676E-2</v>
      </c>
      <c r="E22" s="21">
        <v>56</v>
      </c>
      <c r="F22" s="22">
        <v>3.5587188612099642E-3</v>
      </c>
      <c r="G22" s="21">
        <v>0</v>
      </c>
      <c r="H22" s="22">
        <v>0</v>
      </c>
      <c r="I22" s="9">
        <f t="shared" si="0"/>
        <v>56</v>
      </c>
    </row>
    <row r="23" spans="1:9" x14ac:dyDescent="0.25">
      <c r="A23" s="39" t="s">
        <v>20</v>
      </c>
      <c r="B23" s="20" t="s">
        <v>23</v>
      </c>
      <c r="C23" s="21">
        <v>1008</v>
      </c>
      <c r="D23" s="22">
        <v>0.21686746987951808</v>
      </c>
      <c r="E23" s="21">
        <v>0</v>
      </c>
      <c r="F23" s="22">
        <v>0</v>
      </c>
      <c r="G23" s="21">
        <v>0</v>
      </c>
      <c r="H23" s="22">
        <v>0</v>
      </c>
      <c r="I23" s="9">
        <f t="shared" si="0"/>
        <v>336</v>
      </c>
    </row>
    <row r="24" spans="1:9" x14ac:dyDescent="0.25">
      <c r="A24" s="40"/>
      <c r="B24" s="20" t="s">
        <v>21</v>
      </c>
      <c r="C24" s="21">
        <v>112</v>
      </c>
      <c r="D24" s="22">
        <v>2.4096385542168676E-2</v>
      </c>
      <c r="E24" s="21">
        <v>0</v>
      </c>
      <c r="F24" s="22">
        <v>0</v>
      </c>
      <c r="G24" s="21">
        <v>0</v>
      </c>
      <c r="H24" s="22">
        <v>0</v>
      </c>
      <c r="I24" s="9">
        <f t="shared" si="0"/>
        <v>37.333333333333336</v>
      </c>
    </row>
    <row r="25" spans="1:9" x14ac:dyDescent="0.25">
      <c r="A25" s="42"/>
      <c r="B25" s="20" t="s">
        <v>22</v>
      </c>
      <c r="C25" s="21">
        <v>0</v>
      </c>
      <c r="D25" s="22">
        <v>0</v>
      </c>
      <c r="E25" s="21">
        <v>112</v>
      </c>
      <c r="F25" s="22">
        <v>7.1174377224199285E-3</v>
      </c>
      <c r="G25" s="21">
        <v>0</v>
      </c>
      <c r="H25" s="22">
        <v>0</v>
      </c>
      <c r="I25" s="9">
        <f t="shared" si="0"/>
        <v>37.333333333333336</v>
      </c>
    </row>
    <row r="26" spans="1:9" x14ac:dyDescent="0.25">
      <c r="A26" s="20" t="s">
        <v>24</v>
      </c>
      <c r="B26" s="20" t="s">
        <v>25</v>
      </c>
      <c r="C26" s="21">
        <v>0</v>
      </c>
      <c r="D26" s="22">
        <v>0</v>
      </c>
      <c r="E26" s="21">
        <v>112</v>
      </c>
      <c r="F26" s="22">
        <v>7.1174377224199285E-3</v>
      </c>
      <c r="G26" s="21">
        <v>0</v>
      </c>
      <c r="H26" s="22">
        <v>0</v>
      </c>
      <c r="I26" s="9">
        <f t="shared" si="0"/>
        <v>37.333333333333336</v>
      </c>
    </row>
    <row r="27" spans="1:9" x14ac:dyDescent="0.25">
      <c r="A27" s="39" t="s">
        <v>26</v>
      </c>
      <c r="B27" s="20" t="s">
        <v>27</v>
      </c>
      <c r="C27" s="21">
        <v>1008</v>
      </c>
      <c r="D27" s="22">
        <v>0.21686746987951808</v>
      </c>
      <c r="E27" s="21">
        <v>7000</v>
      </c>
      <c r="F27" s="22">
        <v>0.44483985765124556</v>
      </c>
      <c r="G27" s="21">
        <v>0</v>
      </c>
      <c r="H27" s="22">
        <v>0</v>
      </c>
      <c r="I27" s="9">
        <f t="shared" si="0"/>
        <v>2669.3333333333335</v>
      </c>
    </row>
    <row r="28" spans="1:9" x14ac:dyDescent="0.25">
      <c r="A28" s="40"/>
      <c r="B28" s="20" t="s">
        <v>28</v>
      </c>
      <c r="C28" s="21">
        <v>0</v>
      </c>
      <c r="D28" s="22">
        <v>0</v>
      </c>
      <c r="E28" s="21">
        <v>112</v>
      </c>
      <c r="F28" s="22">
        <v>7.1174377224199285E-3</v>
      </c>
      <c r="G28" s="21">
        <v>0</v>
      </c>
      <c r="H28" s="22">
        <v>0</v>
      </c>
      <c r="I28" s="9">
        <f t="shared" si="0"/>
        <v>37.333333333333336</v>
      </c>
    </row>
    <row r="29" spans="1:9" x14ac:dyDescent="0.25">
      <c r="A29" s="42"/>
      <c r="B29" s="20" t="s">
        <v>29</v>
      </c>
      <c r="C29" s="21">
        <v>0</v>
      </c>
      <c r="D29" s="22">
        <v>0</v>
      </c>
      <c r="E29" s="21">
        <v>784</v>
      </c>
      <c r="F29" s="22">
        <v>4.9822064056939501E-2</v>
      </c>
      <c r="G29" s="21">
        <v>0</v>
      </c>
      <c r="H29" s="22">
        <v>0</v>
      </c>
      <c r="I29" s="9">
        <f t="shared" si="0"/>
        <v>261.33333333333331</v>
      </c>
    </row>
    <row r="30" spans="1:9" x14ac:dyDescent="0.25">
      <c r="A30" s="39" t="s">
        <v>30</v>
      </c>
      <c r="B30" s="20" t="s">
        <v>33</v>
      </c>
      <c r="C30" s="21">
        <v>0</v>
      </c>
      <c r="D30" s="22">
        <v>0</v>
      </c>
      <c r="E30" s="21">
        <v>0</v>
      </c>
      <c r="F30" s="22">
        <v>0</v>
      </c>
      <c r="G30" s="21">
        <v>126</v>
      </c>
      <c r="H30" s="22">
        <v>0.17647058823529413</v>
      </c>
      <c r="I30" s="9">
        <f t="shared" si="0"/>
        <v>42</v>
      </c>
    </row>
    <row r="31" spans="1:9" x14ac:dyDescent="0.25">
      <c r="A31" s="40"/>
      <c r="B31" s="20" t="s">
        <v>32</v>
      </c>
      <c r="C31" s="21">
        <v>0</v>
      </c>
      <c r="D31" s="22">
        <v>0</v>
      </c>
      <c r="E31" s="21">
        <v>112</v>
      </c>
      <c r="F31" s="22">
        <v>7.1174377224199285E-3</v>
      </c>
      <c r="G31" s="21">
        <v>0</v>
      </c>
      <c r="H31" s="22">
        <v>0</v>
      </c>
      <c r="I31" s="9">
        <f t="shared" si="0"/>
        <v>37.333333333333336</v>
      </c>
    </row>
    <row r="32" spans="1:9" x14ac:dyDescent="0.25">
      <c r="A32" s="40"/>
      <c r="B32" s="20" t="s">
        <v>31</v>
      </c>
      <c r="C32" s="21">
        <v>112</v>
      </c>
      <c r="D32" s="22">
        <v>2.4096385542168676E-2</v>
      </c>
      <c r="E32" s="21">
        <v>392</v>
      </c>
      <c r="F32" s="22">
        <v>2.491103202846975E-2</v>
      </c>
      <c r="G32" s="21">
        <v>0</v>
      </c>
      <c r="H32" s="22">
        <v>0</v>
      </c>
      <c r="I32" s="9">
        <f t="shared" si="0"/>
        <v>168</v>
      </c>
    </row>
    <row r="33" spans="1:9" x14ac:dyDescent="0.25">
      <c r="A33" s="40"/>
      <c r="B33" s="20" t="s">
        <v>34</v>
      </c>
      <c r="C33" s="21">
        <v>448</v>
      </c>
      <c r="D33" s="22">
        <v>9.6385542168674704E-2</v>
      </c>
      <c r="E33" s="21">
        <v>560</v>
      </c>
      <c r="F33" s="22">
        <v>3.5587188612099648E-2</v>
      </c>
      <c r="G33" s="21">
        <v>0</v>
      </c>
      <c r="H33" s="22">
        <v>0</v>
      </c>
      <c r="I33" s="9">
        <f t="shared" si="0"/>
        <v>336</v>
      </c>
    </row>
    <row r="34" spans="1:9" x14ac:dyDescent="0.25">
      <c r="A34" s="40"/>
      <c r="B34" s="20" t="s">
        <v>35</v>
      </c>
      <c r="C34" s="21">
        <v>0</v>
      </c>
      <c r="D34" s="22">
        <v>0</v>
      </c>
      <c r="E34" s="21">
        <v>336</v>
      </c>
      <c r="F34" s="22">
        <v>2.1352313167259787E-2</v>
      </c>
      <c r="G34" s="21">
        <v>0</v>
      </c>
      <c r="H34" s="22">
        <v>0</v>
      </c>
      <c r="I34" s="9">
        <f t="shared" si="0"/>
        <v>112</v>
      </c>
    </row>
    <row r="35" spans="1:9" x14ac:dyDescent="0.25">
      <c r="A35" s="40"/>
      <c r="B35" s="20" t="s">
        <v>36</v>
      </c>
      <c r="C35" s="21">
        <v>0</v>
      </c>
      <c r="D35" s="22">
        <v>0</v>
      </c>
      <c r="E35" s="21">
        <v>112</v>
      </c>
      <c r="F35" s="22">
        <v>7.1174377224199285E-3</v>
      </c>
      <c r="G35" s="21">
        <v>0</v>
      </c>
      <c r="H35" s="22">
        <v>0</v>
      </c>
      <c r="I35" s="9">
        <f t="shared" si="0"/>
        <v>37.333333333333336</v>
      </c>
    </row>
    <row r="36" spans="1:9" ht="13.5" thickBot="1" x14ac:dyDescent="0.3">
      <c r="A36" s="41"/>
      <c r="B36" s="20" t="s">
        <v>37</v>
      </c>
      <c r="C36" s="23">
        <v>0</v>
      </c>
      <c r="D36" s="24">
        <v>0</v>
      </c>
      <c r="E36" s="23">
        <v>56</v>
      </c>
      <c r="F36" s="24">
        <v>3.5587188612099642E-3</v>
      </c>
      <c r="G36" s="23">
        <v>0</v>
      </c>
      <c r="H36" s="24">
        <v>0</v>
      </c>
      <c r="I36" s="9">
        <f t="shared" si="0"/>
        <v>18.666666666666668</v>
      </c>
    </row>
    <row r="37" spans="1:9" x14ac:dyDescent="0.25">
      <c r="A37" s="48" t="s">
        <v>45</v>
      </c>
      <c r="B37" s="49"/>
      <c r="C37" s="11">
        <f>SUM(C7:C36)</f>
        <v>4648</v>
      </c>
      <c r="D37" s="3">
        <f t="shared" ref="D37:H37" si="1">SUM(D7:D36)</f>
        <v>1</v>
      </c>
      <c r="E37" s="2">
        <f t="shared" si="1"/>
        <v>15736</v>
      </c>
      <c r="F37" s="3">
        <f t="shared" si="1"/>
        <v>0.99999999999999978</v>
      </c>
      <c r="G37" s="2">
        <f t="shared" si="1"/>
        <v>714</v>
      </c>
      <c r="H37" s="4">
        <f t="shared" si="1"/>
        <v>1</v>
      </c>
    </row>
    <row r="38" spans="1:9" x14ac:dyDescent="0.25">
      <c r="A38" s="44" t="s">
        <v>46</v>
      </c>
      <c r="B38" s="45"/>
      <c r="C38" s="12">
        <v>11</v>
      </c>
      <c r="D38" s="25"/>
      <c r="E38" s="1">
        <v>26</v>
      </c>
      <c r="F38" s="25"/>
      <c r="G38" s="1">
        <v>6</v>
      </c>
      <c r="H38" s="7"/>
    </row>
    <row r="39" spans="1:9" x14ac:dyDescent="0.25">
      <c r="A39" s="44" t="s">
        <v>47</v>
      </c>
      <c r="B39" s="45"/>
      <c r="C39" s="12">
        <v>2.105</v>
      </c>
      <c r="D39" s="25"/>
      <c r="E39" s="1">
        <v>1.982</v>
      </c>
      <c r="F39" s="25"/>
      <c r="G39" s="1">
        <v>1.65</v>
      </c>
      <c r="H39" s="7"/>
    </row>
    <row r="40" spans="1:9" x14ac:dyDescent="0.25">
      <c r="A40" s="44" t="s">
        <v>48</v>
      </c>
      <c r="B40" s="45"/>
      <c r="C40" s="12">
        <v>0.85589999999999999</v>
      </c>
      <c r="D40" s="25"/>
      <c r="E40" s="1">
        <v>0.745</v>
      </c>
      <c r="F40" s="25"/>
      <c r="G40" s="1">
        <v>0.78200000000000003</v>
      </c>
      <c r="H40" s="7"/>
    </row>
    <row r="41" spans="1:9" ht="13.5" thickBot="1" x14ac:dyDescent="0.3">
      <c r="A41" s="46" t="s">
        <v>49</v>
      </c>
      <c r="B41" s="47"/>
      <c r="C41" s="13">
        <v>0.87770000000000004</v>
      </c>
      <c r="D41" s="26"/>
      <c r="E41" s="5">
        <v>0.60840000000000005</v>
      </c>
      <c r="F41" s="26"/>
      <c r="G41" s="5">
        <v>0.92090000000000005</v>
      </c>
      <c r="H41" s="8"/>
    </row>
    <row r="45" spans="1:9" x14ac:dyDescent="0.25">
      <c r="D45" s="10"/>
      <c r="F45" s="10"/>
    </row>
    <row r="49" spans="4:6" x14ac:dyDescent="0.25">
      <c r="D49" s="9"/>
      <c r="E49" s="9"/>
      <c r="F49" s="9"/>
    </row>
    <row r="50" spans="4:6" x14ac:dyDescent="0.25">
      <c r="D50" s="10"/>
      <c r="F50" s="10"/>
    </row>
    <row r="51" spans="4:6" x14ac:dyDescent="0.25">
      <c r="D51" s="10"/>
      <c r="F51" s="10"/>
    </row>
    <row r="52" spans="4:6" x14ac:dyDescent="0.25">
      <c r="D52" s="10"/>
      <c r="F52" s="10"/>
    </row>
  </sheetData>
  <mergeCells count="19">
    <mergeCell ref="A5:A6"/>
    <mergeCell ref="C4:H4"/>
    <mergeCell ref="C3:H3"/>
    <mergeCell ref="C2:H2"/>
    <mergeCell ref="A2:B4"/>
    <mergeCell ref="E5:F5"/>
    <mergeCell ref="G5:H5"/>
    <mergeCell ref="C5:D5"/>
    <mergeCell ref="B5:B6"/>
    <mergeCell ref="A38:B38"/>
    <mergeCell ref="A39:B39"/>
    <mergeCell ref="A40:B40"/>
    <mergeCell ref="A41:B41"/>
    <mergeCell ref="A37:B37"/>
    <mergeCell ref="A30:A36"/>
    <mergeCell ref="A27:A29"/>
    <mergeCell ref="A23:A25"/>
    <mergeCell ref="A9:A22"/>
    <mergeCell ref="A7:A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zoomScale="80" zoomScaleNormal="80" workbookViewId="0">
      <selection activeCell="E2" sqref="E2:L6"/>
    </sheetView>
  </sheetViews>
  <sheetFormatPr baseColWidth="10" defaultRowHeight="15" x14ac:dyDescent="0.25"/>
  <cols>
    <col min="3" max="3" width="12" bestFit="1" customWidth="1"/>
    <col min="5" max="5" width="13.42578125" customWidth="1"/>
    <col min="7" max="7" width="19.42578125" bestFit="1" customWidth="1"/>
    <col min="8" max="8" width="20.7109375" bestFit="1" customWidth="1"/>
    <col min="9" max="9" width="27.42578125" bestFit="1" customWidth="1"/>
    <col min="10" max="10" width="27.85546875" bestFit="1" customWidth="1"/>
    <col min="11" max="11" width="22.5703125" bestFit="1" customWidth="1"/>
  </cols>
  <sheetData>
    <row r="2" spans="2:12" x14ac:dyDescent="0.25">
      <c r="E2" s="73" t="s">
        <v>54</v>
      </c>
      <c r="F2" s="73" t="s">
        <v>55</v>
      </c>
      <c r="G2" s="72" t="s">
        <v>56</v>
      </c>
      <c r="H2" s="73" t="s">
        <v>57</v>
      </c>
      <c r="I2" s="73" t="s">
        <v>58</v>
      </c>
      <c r="J2" s="73" t="s">
        <v>59</v>
      </c>
      <c r="K2" s="73" t="s">
        <v>60</v>
      </c>
      <c r="L2" s="29"/>
    </row>
    <row r="3" spans="2:12" x14ac:dyDescent="0.25">
      <c r="B3" s="27" t="s">
        <v>50</v>
      </c>
      <c r="C3" s="28"/>
      <c r="D3" s="28"/>
      <c r="E3" s="73"/>
      <c r="F3" s="73"/>
      <c r="G3" s="72"/>
      <c r="H3" s="73"/>
      <c r="I3" s="73"/>
      <c r="J3" s="73"/>
      <c r="K3" s="73"/>
      <c r="L3" s="29"/>
    </row>
    <row r="4" spans="2:12" x14ac:dyDescent="0.25">
      <c r="B4" s="74">
        <v>2011</v>
      </c>
      <c r="C4" s="75" t="s">
        <v>43</v>
      </c>
      <c r="D4" s="76">
        <v>40820</v>
      </c>
      <c r="E4" s="30" t="s">
        <v>51</v>
      </c>
      <c r="F4" s="31" t="s">
        <v>40</v>
      </c>
      <c r="G4" s="32">
        <v>4648</v>
      </c>
      <c r="H4" s="32">
        <v>11</v>
      </c>
      <c r="I4" s="32">
        <v>2.105</v>
      </c>
      <c r="J4" s="32">
        <v>0.85589999999999999</v>
      </c>
      <c r="K4" s="32">
        <v>0.87770000000000004</v>
      </c>
      <c r="L4" s="29"/>
    </row>
    <row r="5" spans="2:12" x14ac:dyDescent="0.25">
      <c r="B5" s="74"/>
      <c r="C5" s="75"/>
      <c r="D5" s="76"/>
      <c r="E5" s="30" t="s">
        <v>52</v>
      </c>
      <c r="F5" s="33" t="s">
        <v>41</v>
      </c>
      <c r="G5" s="34">
        <v>15736</v>
      </c>
      <c r="H5" s="34">
        <v>26</v>
      </c>
      <c r="I5" s="34">
        <v>1.982</v>
      </c>
      <c r="J5" s="34">
        <v>0.745</v>
      </c>
      <c r="K5" s="34">
        <v>0.60840000000000005</v>
      </c>
      <c r="L5" s="38" t="s">
        <v>61</v>
      </c>
    </row>
    <row r="6" spans="2:12" x14ac:dyDescent="0.25">
      <c r="B6" s="74"/>
      <c r="C6" s="75"/>
      <c r="D6" s="76"/>
      <c r="E6" s="30" t="s">
        <v>53</v>
      </c>
      <c r="F6" s="35" t="s">
        <v>42</v>
      </c>
      <c r="G6" s="36">
        <v>714</v>
      </c>
      <c r="H6" s="36">
        <v>6</v>
      </c>
      <c r="I6" s="36">
        <v>1.65</v>
      </c>
      <c r="J6" s="36">
        <v>0.78200000000000003</v>
      </c>
      <c r="K6" s="36">
        <v>0.92090000000000005</v>
      </c>
      <c r="L6" s="37"/>
    </row>
  </sheetData>
  <mergeCells count="10">
    <mergeCell ref="B4:B6"/>
    <mergeCell ref="C4:C6"/>
    <mergeCell ref="D4:D6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workbookViewId="0">
      <selection activeCell="M12" sqref="M12"/>
    </sheetView>
  </sheetViews>
  <sheetFormatPr baseColWidth="10" defaultRowHeight="15" x14ac:dyDescent="0.25"/>
  <cols>
    <col min="1" max="1" width="11.42578125" style="83"/>
    <col min="2" max="2" width="19.85546875" style="81" bestFit="1" customWidth="1"/>
    <col min="3" max="3" width="32.28515625" style="83" bestFit="1" customWidth="1"/>
    <col min="4" max="4" width="13.42578125" style="83" customWidth="1"/>
    <col min="5" max="5" width="12.85546875" style="83" customWidth="1"/>
    <col min="6" max="16384" width="11.42578125" style="83"/>
  </cols>
  <sheetData>
    <row r="2" spans="2:9" ht="15.75" thickBot="1" x14ac:dyDescent="0.3"/>
    <row r="3" spans="2:9" ht="30" x14ac:dyDescent="0.25">
      <c r="B3" s="79" t="s">
        <v>39</v>
      </c>
      <c r="C3" s="82" t="s">
        <v>38</v>
      </c>
      <c r="D3" s="77" t="s">
        <v>62</v>
      </c>
      <c r="E3" s="77" t="s">
        <v>63</v>
      </c>
      <c r="F3" s="78" t="s">
        <v>64</v>
      </c>
      <c r="G3" s="78" t="s">
        <v>65</v>
      </c>
      <c r="H3" s="89" t="s">
        <v>66</v>
      </c>
      <c r="I3" s="91" t="s">
        <v>67</v>
      </c>
    </row>
    <row r="4" spans="2:9" ht="19.5" thickBot="1" x14ac:dyDescent="0.3">
      <c r="B4" s="80" t="s">
        <v>2</v>
      </c>
      <c r="C4" s="20" t="s">
        <v>3</v>
      </c>
      <c r="D4" s="88">
        <v>186.66666666666666</v>
      </c>
      <c r="E4" s="85">
        <f>D4/D$34</f>
        <v>2.6542800265428008E-2</v>
      </c>
      <c r="F4" s="82">
        <v>16</v>
      </c>
      <c r="G4" s="82">
        <v>0</v>
      </c>
      <c r="H4" s="90">
        <f>F4*G4</f>
        <v>0</v>
      </c>
      <c r="I4" s="92">
        <f>SUM(H4:H33)</f>
        <v>21</v>
      </c>
    </row>
    <row r="5" spans="2:9" x14ac:dyDescent="0.25">
      <c r="B5" s="80"/>
      <c r="C5" s="20" t="s">
        <v>4</v>
      </c>
      <c r="D5" s="88">
        <v>18.666666666666668</v>
      </c>
      <c r="E5" s="85">
        <f t="shared" ref="E5:E34" si="0">D5/D$34</f>
        <v>2.6542800265428011E-3</v>
      </c>
      <c r="F5" s="82">
        <v>16</v>
      </c>
      <c r="G5" s="82">
        <v>0</v>
      </c>
      <c r="H5" s="82">
        <f t="shared" ref="H5:H33" si="1">F5*G5</f>
        <v>0</v>
      </c>
    </row>
    <row r="6" spans="2:9" x14ac:dyDescent="0.25">
      <c r="B6" s="80" t="s">
        <v>69</v>
      </c>
      <c r="C6" s="20" t="s">
        <v>7</v>
      </c>
      <c r="D6" s="88">
        <v>28</v>
      </c>
      <c r="E6" s="85">
        <f t="shared" si="0"/>
        <v>3.9814200398142017E-3</v>
      </c>
      <c r="F6" s="82">
        <v>3</v>
      </c>
      <c r="G6" s="82">
        <v>0</v>
      </c>
      <c r="H6" s="82">
        <f t="shared" si="1"/>
        <v>0</v>
      </c>
    </row>
    <row r="7" spans="2:9" x14ac:dyDescent="0.25">
      <c r="B7" s="80"/>
      <c r="C7" s="20" t="s">
        <v>6</v>
      </c>
      <c r="D7" s="88">
        <v>1269.3333333333333</v>
      </c>
      <c r="E7" s="85">
        <f t="shared" si="0"/>
        <v>0.18049104180491043</v>
      </c>
      <c r="F7" s="82">
        <v>3</v>
      </c>
      <c r="G7" s="82">
        <v>1</v>
      </c>
      <c r="H7" s="82">
        <f t="shared" si="1"/>
        <v>3</v>
      </c>
    </row>
    <row r="8" spans="2:9" x14ac:dyDescent="0.25">
      <c r="B8" s="80"/>
      <c r="C8" s="20" t="s">
        <v>9</v>
      </c>
      <c r="D8" s="88">
        <v>149.33333333333334</v>
      </c>
      <c r="E8" s="85">
        <f t="shared" si="0"/>
        <v>2.1234240212342409E-2</v>
      </c>
      <c r="F8" s="82">
        <v>3</v>
      </c>
      <c r="G8" s="82">
        <v>0</v>
      </c>
      <c r="H8" s="82">
        <f t="shared" si="1"/>
        <v>0</v>
      </c>
    </row>
    <row r="9" spans="2:9" x14ac:dyDescent="0.25">
      <c r="B9" s="80"/>
      <c r="C9" s="20" t="s">
        <v>13</v>
      </c>
      <c r="D9" s="88">
        <v>37.333333333333336</v>
      </c>
      <c r="E9" s="85">
        <f t="shared" si="0"/>
        <v>5.3085600530856022E-3</v>
      </c>
      <c r="F9" s="82">
        <v>3</v>
      </c>
      <c r="G9" s="82">
        <v>0</v>
      </c>
      <c r="H9" s="82">
        <f t="shared" si="1"/>
        <v>0</v>
      </c>
    </row>
    <row r="10" spans="2:9" x14ac:dyDescent="0.25">
      <c r="B10" s="80"/>
      <c r="C10" s="20" t="s">
        <v>10</v>
      </c>
      <c r="D10" s="88">
        <v>121.33333333333333</v>
      </c>
      <c r="E10" s="85">
        <f t="shared" si="0"/>
        <v>1.7252820172528206E-2</v>
      </c>
      <c r="F10" s="82">
        <v>3</v>
      </c>
      <c r="G10" s="82">
        <v>0</v>
      </c>
      <c r="H10" s="82">
        <f t="shared" si="1"/>
        <v>0</v>
      </c>
    </row>
    <row r="11" spans="2:9" x14ac:dyDescent="0.25">
      <c r="B11" s="80"/>
      <c r="C11" s="20" t="s">
        <v>8</v>
      </c>
      <c r="D11" s="88">
        <v>588</v>
      </c>
      <c r="E11" s="85">
        <f t="shared" si="0"/>
        <v>8.360982083609822E-2</v>
      </c>
      <c r="F11" s="82">
        <v>3</v>
      </c>
      <c r="G11" s="82">
        <v>0</v>
      </c>
      <c r="H11" s="82">
        <f t="shared" si="1"/>
        <v>0</v>
      </c>
    </row>
    <row r="12" spans="2:9" x14ac:dyDescent="0.25">
      <c r="B12" s="80"/>
      <c r="C12" s="20" t="s">
        <v>15</v>
      </c>
      <c r="D12" s="88">
        <v>18.666666666666668</v>
      </c>
      <c r="E12" s="85">
        <f t="shared" si="0"/>
        <v>2.6542800265428011E-3</v>
      </c>
      <c r="F12" s="82">
        <v>3</v>
      </c>
      <c r="G12" s="82">
        <v>0</v>
      </c>
      <c r="H12" s="82">
        <f t="shared" si="1"/>
        <v>0</v>
      </c>
    </row>
    <row r="13" spans="2:9" x14ac:dyDescent="0.25">
      <c r="B13" s="80"/>
      <c r="C13" s="20" t="s">
        <v>14</v>
      </c>
      <c r="D13" s="88">
        <v>18.666666666666668</v>
      </c>
      <c r="E13" s="85">
        <f t="shared" si="0"/>
        <v>2.6542800265428011E-3</v>
      </c>
      <c r="F13" s="82">
        <v>3</v>
      </c>
      <c r="G13" s="82">
        <v>0</v>
      </c>
      <c r="H13" s="82">
        <f t="shared" si="1"/>
        <v>0</v>
      </c>
    </row>
    <row r="14" spans="2:9" x14ac:dyDescent="0.25">
      <c r="B14" s="80"/>
      <c r="C14" s="20" t="s">
        <v>16</v>
      </c>
      <c r="D14" s="88">
        <v>37.333333333333336</v>
      </c>
      <c r="E14" s="85">
        <f t="shared" si="0"/>
        <v>5.3085600530856022E-3</v>
      </c>
      <c r="F14" s="82">
        <v>3</v>
      </c>
      <c r="G14" s="82">
        <v>0</v>
      </c>
      <c r="H14" s="82">
        <f t="shared" si="1"/>
        <v>0</v>
      </c>
    </row>
    <row r="15" spans="2:9" x14ac:dyDescent="0.25">
      <c r="B15" s="80"/>
      <c r="C15" s="20" t="s">
        <v>11</v>
      </c>
      <c r="D15" s="88">
        <v>266</v>
      </c>
      <c r="E15" s="85">
        <f t="shared" si="0"/>
        <v>3.782349037823491E-2</v>
      </c>
      <c r="F15" s="82">
        <v>3</v>
      </c>
      <c r="G15" s="82">
        <v>0</v>
      </c>
      <c r="H15" s="82">
        <f t="shared" si="1"/>
        <v>0</v>
      </c>
    </row>
    <row r="16" spans="2:9" x14ac:dyDescent="0.25">
      <c r="B16" s="80"/>
      <c r="C16" s="20" t="s">
        <v>17</v>
      </c>
      <c r="D16" s="88">
        <v>18.666666666666668</v>
      </c>
      <c r="E16" s="85">
        <f t="shared" si="0"/>
        <v>2.6542800265428011E-3</v>
      </c>
      <c r="F16" s="82">
        <v>3</v>
      </c>
      <c r="G16" s="82">
        <v>0</v>
      </c>
      <c r="H16" s="82">
        <f t="shared" si="1"/>
        <v>0</v>
      </c>
    </row>
    <row r="17" spans="2:8" x14ac:dyDescent="0.25">
      <c r="B17" s="80"/>
      <c r="C17" s="20" t="s">
        <v>19</v>
      </c>
      <c r="D17" s="88">
        <v>18.666666666666668</v>
      </c>
      <c r="E17" s="85">
        <f t="shared" si="0"/>
        <v>2.6542800265428011E-3</v>
      </c>
      <c r="F17" s="82">
        <v>3</v>
      </c>
      <c r="G17" s="82">
        <v>0</v>
      </c>
      <c r="H17" s="82">
        <f t="shared" si="1"/>
        <v>0</v>
      </c>
    </row>
    <row r="18" spans="2:8" x14ac:dyDescent="0.25">
      <c r="B18" s="80"/>
      <c r="C18" s="20" t="s">
        <v>18</v>
      </c>
      <c r="D18" s="88">
        <v>32.666666666666664</v>
      </c>
      <c r="E18" s="85">
        <f t="shared" si="0"/>
        <v>4.6449900464499011E-3</v>
      </c>
      <c r="F18" s="82">
        <v>3</v>
      </c>
      <c r="G18" s="82">
        <v>0</v>
      </c>
      <c r="H18" s="82">
        <f t="shared" si="1"/>
        <v>0</v>
      </c>
    </row>
    <row r="19" spans="2:8" x14ac:dyDescent="0.25">
      <c r="B19" s="80"/>
      <c r="C19" s="20" t="s">
        <v>12</v>
      </c>
      <c r="D19" s="88">
        <v>56</v>
      </c>
      <c r="E19" s="85">
        <f t="shared" si="0"/>
        <v>7.9628400796284034E-3</v>
      </c>
      <c r="F19" s="82">
        <v>3</v>
      </c>
      <c r="G19" s="82">
        <v>0</v>
      </c>
      <c r="H19" s="82">
        <f t="shared" si="1"/>
        <v>0</v>
      </c>
    </row>
    <row r="20" spans="2:8" x14ac:dyDescent="0.25">
      <c r="B20" s="80" t="s">
        <v>20</v>
      </c>
      <c r="C20" s="20" t="s">
        <v>23</v>
      </c>
      <c r="D20" s="88">
        <v>336</v>
      </c>
      <c r="E20" s="85">
        <f t="shared" si="0"/>
        <v>4.7777040477770413E-2</v>
      </c>
      <c r="F20" s="82">
        <v>5</v>
      </c>
      <c r="G20" s="82">
        <v>0</v>
      </c>
      <c r="H20" s="82">
        <f t="shared" si="1"/>
        <v>0</v>
      </c>
    </row>
    <row r="21" spans="2:8" x14ac:dyDescent="0.25">
      <c r="B21" s="80"/>
      <c r="C21" s="20" t="s">
        <v>21</v>
      </c>
      <c r="D21" s="88">
        <v>37.333333333333336</v>
      </c>
      <c r="E21" s="85">
        <f t="shared" si="0"/>
        <v>5.3085600530856022E-3</v>
      </c>
      <c r="F21" s="82">
        <v>5</v>
      </c>
      <c r="G21" s="82">
        <v>0</v>
      </c>
      <c r="H21" s="82">
        <f t="shared" si="1"/>
        <v>0</v>
      </c>
    </row>
    <row r="22" spans="2:8" x14ac:dyDescent="0.25">
      <c r="B22" s="80"/>
      <c r="C22" s="20" t="s">
        <v>22</v>
      </c>
      <c r="D22" s="88">
        <v>37.333333333333336</v>
      </c>
      <c r="E22" s="85">
        <f t="shared" si="0"/>
        <v>5.3085600530856022E-3</v>
      </c>
      <c r="F22" s="82">
        <v>5</v>
      </c>
      <c r="G22" s="82">
        <v>0</v>
      </c>
      <c r="H22" s="82">
        <f t="shared" si="1"/>
        <v>0</v>
      </c>
    </row>
    <row r="23" spans="2:8" x14ac:dyDescent="0.25">
      <c r="B23" s="79" t="s">
        <v>24</v>
      </c>
      <c r="C23" s="20" t="s">
        <v>25</v>
      </c>
      <c r="D23" s="88">
        <v>37.333333333333336</v>
      </c>
      <c r="E23" s="85">
        <f t="shared" si="0"/>
        <v>5.3085600530856022E-3</v>
      </c>
      <c r="F23" s="82">
        <v>9</v>
      </c>
      <c r="G23" s="82">
        <v>0</v>
      </c>
      <c r="H23" s="82">
        <f t="shared" si="1"/>
        <v>0</v>
      </c>
    </row>
    <row r="24" spans="2:8" x14ac:dyDescent="0.25">
      <c r="B24" s="80" t="s">
        <v>70</v>
      </c>
      <c r="C24" s="20" t="s">
        <v>27</v>
      </c>
      <c r="D24" s="88">
        <v>2669.3333333333335</v>
      </c>
      <c r="E24" s="85">
        <f t="shared" si="0"/>
        <v>0.37956204379562053</v>
      </c>
      <c r="F24" s="82">
        <v>9</v>
      </c>
      <c r="G24" s="82">
        <v>2</v>
      </c>
      <c r="H24" s="82">
        <f t="shared" si="1"/>
        <v>18</v>
      </c>
    </row>
    <row r="25" spans="2:8" x14ac:dyDescent="0.25">
      <c r="B25" s="80"/>
      <c r="C25" s="20" t="s">
        <v>28</v>
      </c>
      <c r="D25" s="88">
        <v>37.333333333333336</v>
      </c>
      <c r="E25" s="85">
        <f t="shared" si="0"/>
        <v>5.3085600530856022E-3</v>
      </c>
      <c r="F25" s="82">
        <v>9</v>
      </c>
      <c r="G25" s="82">
        <v>0</v>
      </c>
      <c r="H25" s="82">
        <f t="shared" si="1"/>
        <v>0</v>
      </c>
    </row>
    <row r="26" spans="2:8" x14ac:dyDescent="0.25">
      <c r="B26" s="80"/>
      <c r="C26" s="20" t="s">
        <v>29</v>
      </c>
      <c r="D26" s="88">
        <v>261.33333333333331</v>
      </c>
      <c r="E26" s="85">
        <f t="shared" si="0"/>
        <v>3.7159920371599209E-2</v>
      </c>
      <c r="F26" s="82">
        <v>9</v>
      </c>
      <c r="G26" s="82">
        <v>0</v>
      </c>
      <c r="H26" s="82">
        <f t="shared" si="1"/>
        <v>0</v>
      </c>
    </row>
    <row r="27" spans="2:8" x14ac:dyDescent="0.25">
      <c r="B27" s="80" t="s">
        <v>30</v>
      </c>
      <c r="C27" s="20" t="s">
        <v>33</v>
      </c>
      <c r="D27" s="88">
        <v>42</v>
      </c>
      <c r="E27" s="85">
        <f t="shared" si="0"/>
        <v>5.9721300597213017E-3</v>
      </c>
      <c r="F27" s="82">
        <v>12</v>
      </c>
      <c r="G27" s="82">
        <v>0</v>
      </c>
      <c r="H27" s="82">
        <f t="shared" si="1"/>
        <v>0</v>
      </c>
    </row>
    <row r="28" spans="2:8" x14ac:dyDescent="0.25">
      <c r="B28" s="80"/>
      <c r="C28" s="20" t="s">
        <v>32</v>
      </c>
      <c r="D28" s="88">
        <v>37.333333333333336</v>
      </c>
      <c r="E28" s="85">
        <f t="shared" si="0"/>
        <v>5.3085600530856022E-3</v>
      </c>
      <c r="F28" s="82">
        <v>12</v>
      </c>
      <c r="G28" s="82">
        <v>0</v>
      </c>
      <c r="H28" s="82">
        <f t="shared" si="1"/>
        <v>0</v>
      </c>
    </row>
    <row r="29" spans="2:8" x14ac:dyDescent="0.25">
      <c r="B29" s="80"/>
      <c r="C29" s="20" t="s">
        <v>31</v>
      </c>
      <c r="D29" s="88">
        <v>168</v>
      </c>
      <c r="E29" s="85">
        <f t="shared" si="0"/>
        <v>2.3888520238885207E-2</v>
      </c>
      <c r="F29" s="82">
        <v>12</v>
      </c>
      <c r="G29" s="82">
        <v>0</v>
      </c>
      <c r="H29" s="82">
        <f t="shared" si="1"/>
        <v>0</v>
      </c>
    </row>
    <row r="30" spans="2:8" x14ac:dyDescent="0.25">
      <c r="B30" s="80"/>
      <c r="C30" s="20" t="s">
        <v>34</v>
      </c>
      <c r="D30" s="88">
        <v>336</v>
      </c>
      <c r="E30" s="85">
        <f t="shared" si="0"/>
        <v>4.7777040477770413E-2</v>
      </c>
      <c r="F30" s="82">
        <v>12</v>
      </c>
      <c r="G30" s="82">
        <v>0</v>
      </c>
      <c r="H30" s="82">
        <f t="shared" si="1"/>
        <v>0</v>
      </c>
    </row>
    <row r="31" spans="2:8" x14ac:dyDescent="0.25">
      <c r="B31" s="80"/>
      <c r="C31" s="20" t="s">
        <v>35</v>
      </c>
      <c r="D31" s="88">
        <v>112</v>
      </c>
      <c r="E31" s="85">
        <f t="shared" si="0"/>
        <v>1.5925680159256807E-2</v>
      </c>
      <c r="F31" s="82">
        <v>12</v>
      </c>
      <c r="G31" s="82">
        <v>0</v>
      </c>
      <c r="H31" s="82">
        <f t="shared" si="1"/>
        <v>0</v>
      </c>
    </row>
    <row r="32" spans="2:8" x14ac:dyDescent="0.25">
      <c r="B32" s="80"/>
      <c r="C32" s="20" t="s">
        <v>36</v>
      </c>
      <c r="D32" s="88">
        <v>37.333333333333336</v>
      </c>
      <c r="E32" s="85">
        <f t="shared" si="0"/>
        <v>5.3085600530856022E-3</v>
      </c>
      <c r="F32" s="82">
        <v>1</v>
      </c>
      <c r="G32" s="82">
        <v>0</v>
      </c>
      <c r="H32" s="82">
        <f t="shared" si="1"/>
        <v>0</v>
      </c>
    </row>
    <row r="33" spans="2:8" x14ac:dyDescent="0.25">
      <c r="B33" s="80"/>
      <c r="C33" s="20" t="s">
        <v>37</v>
      </c>
      <c r="D33" s="88">
        <v>18.666666666666668</v>
      </c>
      <c r="E33" s="85">
        <f t="shared" si="0"/>
        <v>2.6542800265428011E-3</v>
      </c>
      <c r="F33" s="82">
        <v>12</v>
      </c>
      <c r="G33" s="82">
        <v>0</v>
      </c>
      <c r="H33" s="82">
        <f t="shared" si="1"/>
        <v>0</v>
      </c>
    </row>
    <row r="34" spans="2:8" x14ac:dyDescent="0.25">
      <c r="B34" s="84" t="s">
        <v>68</v>
      </c>
      <c r="C34" s="84"/>
      <c r="D34" s="86">
        <f>SUM(D4:D33)</f>
        <v>7032.6666666666652</v>
      </c>
      <c r="E34" s="87">
        <f t="shared" si="0"/>
        <v>1</v>
      </c>
    </row>
  </sheetData>
  <mergeCells count="6">
    <mergeCell ref="B34:C34"/>
    <mergeCell ref="B4:B5"/>
    <mergeCell ref="B6:B19"/>
    <mergeCell ref="B24:B26"/>
    <mergeCell ref="B20:B22"/>
    <mergeCell ref="B27:B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Centro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2014-10-17T14:56:33Z</dcterms:created>
  <dcterms:modified xsi:type="dcterms:W3CDTF">2014-11-11T15:17:36Z</dcterms:modified>
</cp:coreProperties>
</file>