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a\DATA INTELLIGENCE Dropbox\Diseño DATA's\DATA-DGA\Inventario Público de Obras Estatales de Desarrollo del Recurso y Reservas de Aguas\"/>
    </mc:Choice>
  </mc:AlternateContent>
  <xr:revisionPtr revIDLastSave="0" documentId="8_{54442F4B-A4C6-4F5C-B364-834938FB0DF0}" xr6:coauthVersionLast="45" xr6:coauthVersionMax="45" xr10:uidLastSave="{00000000-0000-0000-0000-000000000000}"/>
  <bookViews>
    <workbookView xWindow="20370" yWindow="-3960" windowWidth="19440" windowHeight="15000"/>
  </bookViews>
  <sheets>
    <sheet name="Riego, AP y Generación" sheetId="4" r:id="rId1"/>
  </sheets>
  <definedNames>
    <definedName name="_xlnm._FilterDatabase" localSheetId="0" hidden="1">'Riego, AP y Generación'!$B$4:$M$38</definedName>
    <definedName name="_xlnm.Print_Titles" localSheetId="0">'Riego, AP y Generación'!$4:$4</definedName>
  </definedNames>
  <calcPr calcId="191029" fullCalcOnLoad="1"/>
</workbook>
</file>

<file path=xl/calcChain.xml><?xml version="1.0" encoding="utf-8"?>
<calcChain xmlns="http://schemas.openxmlformats.org/spreadsheetml/2006/main">
  <c r="B6" i="4" l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41" i="4" s="1"/>
  <c r="H36" i="4"/>
  <c r="H43" i="4" s="1"/>
  <c r="K42" i="4"/>
  <c r="H42" i="4"/>
  <c r="Q41" i="4"/>
  <c r="K36" i="4"/>
  <c r="Q35" i="4"/>
  <c r="Q34" i="4"/>
  <c r="Q33" i="4"/>
  <c r="Q27" i="4"/>
  <c r="Q24" i="4"/>
  <c r="Q23" i="4"/>
  <c r="Q22" i="4"/>
  <c r="Q20" i="4"/>
  <c r="Q19" i="4"/>
  <c r="Q15" i="4"/>
  <c r="Q14" i="4"/>
  <c r="Q13" i="4"/>
  <c r="Q9" i="4"/>
  <c r="Q8" i="4"/>
  <c r="K43" i="4"/>
</calcChain>
</file>

<file path=xl/sharedStrings.xml><?xml version="1.0" encoding="utf-8"?>
<sst xmlns="http://schemas.openxmlformats.org/spreadsheetml/2006/main" count="266" uniqueCount="152">
  <si>
    <t>PROVINCIA</t>
  </si>
  <si>
    <t>COMUNA</t>
  </si>
  <si>
    <t>ADMINISTRACIÓN</t>
  </si>
  <si>
    <t xml:space="preserve">PROPIEDAD </t>
  </si>
  <si>
    <t xml:space="preserve">CAUCE </t>
  </si>
  <si>
    <t>Loa</t>
  </si>
  <si>
    <t>Calama</t>
  </si>
  <si>
    <t>Fiscal</t>
  </si>
  <si>
    <t xml:space="preserve">Fiscal </t>
  </si>
  <si>
    <t xml:space="preserve">Loa </t>
  </si>
  <si>
    <t>Parinacota</t>
  </si>
  <si>
    <t xml:space="preserve">Putre </t>
  </si>
  <si>
    <t>Compuerta</t>
  </si>
  <si>
    <t xml:space="preserve">El Encuentro y B. Morales </t>
  </si>
  <si>
    <t>Arica</t>
  </si>
  <si>
    <t>Camarones</t>
  </si>
  <si>
    <t>38,5</t>
  </si>
  <si>
    <t>Privada</t>
  </si>
  <si>
    <t xml:space="preserve">Camarones </t>
  </si>
  <si>
    <t xml:space="preserve">Copiapó </t>
  </si>
  <si>
    <t>Tierra Amarilla</t>
  </si>
  <si>
    <t>Huasco</t>
  </si>
  <si>
    <t>Vallenar</t>
  </si>
  <si>
    <t xml:space="preserve">Privada </t>
  </si>
  <si>
    <t xml:space="preserve">Huasco </t>
  </si>
  <si>
    <t>Alto del Carmen</t>
  </si>
  <si>
    <t>Elqui</t>
  </si>
  <si>
    <t>Vicuña</t>
  </si>
  <si>
    <t xml:space="preserve">Elqui </t>
  </si>
  <si>
    <t xml:space="preserve">Paihuano </t>
  </si>
  <si>
    <t xml:space="preserve">Turbio </t>
  </si>
  <si>
    <t xml:space="preserve">Limari </t>
  </si>
  <si>
    <t>Ovalle</t>
  </si>
  <si>
    <t xml:space="preserve">Hurtado </t>
  </si>
  <si>
    <t>Monte Patria</t>
  </si>
  <si>
    <t xml:space="preserve">Grande </t>
  </si>
  <si>
    <t>Combarbala</t>
  </si>
  <si>
    <t xml:space="preserve">Cogotí </t>
  </si>
  <si>
    <t>Choapa</t>
  </si>
  <si>
    <t>Salamanca</t>
  </si>
  <si>
    <t xml:space="preserve">Camisas </t>
  </si>
  <si>
    <t>Los Vilos</t>
  </si>
  <si>
    <t xml:space="preserve">Quilimarí </t>
  </si>
  <si>
    <t>Quillota</t>
  </si>
  <si>
    <t>Limache</t>
  </si>
  <si>
    <t xml:space="preserve">Lliulliu </t>
  </si>
  <si>
    <t xml:space="preserve">Quillota </t>
  </si>
  <si>
    <t>Agua Potable</t>
  </si>
  <si>
    <t xml:space="preserve">Limache </t>
  </si>
  <si>
    <t>Valparaíso</t>
  </si>
  <si>
    <t>Casablanca</t>
  </si>
  <si>
    <t>16,5</t>
  </si>
  <si>
    <t xml:space="preserve">Lo Ovalle </t>
  </si>
  <si>
    <t>Chacabuco</t>
  </si>
  <si>
    <t>Til-Til</t>
  </si>
  <si>
    <t xml:space="preserve">Rungue </t>
  </si>
  <si>
    <t xml:space="preserve">Chacabuco </t>
  </si>
  <si>
    <t>Cordillera</t>
  </si>
  <si>
    <t>S. José de Maipo</t>
  </si>
  <si>
    <t xml:space="preserve">Comodato a Aguas Andinas </t>
  </si>
  <si>
    <t xml:space="preserve">Yeso </t>
  </si>
  <si>
    <t>Colchagua</t>
  </si>
  <si>
    <t>Lolol</t>
  </si>
  <si>
    <t>29,5</t>
  </si>
  <si>
    <t xml:space="preserve">Est. La Fortaleza </t>
  </si>
  <si>
    <t xml:space="preserve">Chépica  </t>
  </si>
  <si>
    <t xml:space="preserve">Concesión </t>
  </si>
  <si>
    <t xml:space="preserve">Chimbarongo </t>
  </si>
  <si>
    <t>Cachapoal</t>
  </si>
  <si>
    <t>Rengo</t>
  </si>
  <si>
    <t>Río Claro de Rengo</t>
  </si>
  <si>
    <t>Curico</t>
  </si>
  <si>
    <t>Romeral</t>
  </si>
  <si>
    <t xml:space="preserve">Río Teno </t>
  </si>
  <si>
    <t>Talca</t>
  </si>
  <si>
    <t>S. Clemente</t>
  </si>
  <si>
    <t xml:space="preserve">Mixta DOH/ENDESA </t>
  </si>
  <si>
    <t xml:space="preserve">Maule </t>
  </si>
  <si>
    <t>Linares</t>
  </si>
  <si>
    <t>Parral</t>
  </si>
  <si>
    <t xml:space="preserve">Estero Cato/ Río Longaví </t>
  </si>
  <si>
    <t>Río Bullileo</t>
  </si>
  <si>
    <t>Cauquenes</t>
  </si>
  <si>
    <t>Ñuble</t>
  </si>
  <si>
    <t xml:space="preserve">Coihueco </t>
  </si>
  <si>
    <t xml:space="preserve">Pullamí/ Río Niblinto </t>
  </si>
  <si>
    <t>Bío-Bío</t>
  </si>
  <si>
    <t xml:space="preserve">Antuco </t>
  </si>
  <si>
    <t xml:space="preserve">Laja </t>
  </si>
  <si>
    <t xml:space="preserve">Rocín </t>
  </si>
  <si>
    <t>N°</t>
  </si>
  <si>
    <t>EMBALSE</t>
  </si>
  <si>
    <t>REGIÓN</t>
  </si>
  <si>
    <t>VOLUMEN (hm3)</t>
  </si>
  <si>
    <t>ALTURA MURO (m)</t>
  </si>
  <si>
    <t>AÑO TÉRMINO</t>
  </si>
  <si>
    <t>XV</t>
  </si>
  <si>
    <t>III</t>
  </si>
  <si>
    <t>II</t>
  </si>
  <si>
    <t>IV</t>
  </si>
  <si>
    <t>V</t>
  </si>
  <si>
    <t>RM</t>
  </si>
  <si>
    <t>VI</t>
  </si>
  <si>
    <t>VII</t>
  </si>
  <si>
    <t>VIII</t>
  </si>
  <si>
    <t>Laguna Cotacotani</t>
  </si>
  <si>
    <t>Caritaya</t>
  </si>
  <si>
    <t>Conchi</t>
  </si>
  <si>
    <t>Lautaro</t>
  </si>
  <si>
    <t>Santa Juana</t>
  </si>
  <si>
    <t>Lagunas del Huasco</t>
  </si>
  <si>
    <t>Puclaro</t>
  </si>
  <si>
    <t>La Laguna</t>
  </si>
  <si>
    <t>Recoleta</t>
  </si>
  <si>
    <t>Paloma</t>
  </si>
  <si>
    <t>Cogotí</t>
  </si>
  <si>
    <t>Corrales</t>
  </si>
  <si>
    <t>Culimo</t>
  </si>
  <si>
    <t>Lliu-Lliu</t>
  </si>
  <si>
    <t>Aromos</t>
  </si>
  <si>
    <t>Lo Ovalle</t>
  </si>
  <si>
    <t>Rungue</t>
  </si>
  <si>
    <t>Huenchun</t>
  </si>
  <si>
    <t>El Yeso</t>
  </si>
  <si>
    <t>Convento Viejo</t>
  </si>
  <si>
    <t>Los Cristales</t>
  </si>
  <si>
    <t>El Planchón</t>
  </si>
  <si>
    <t>Laguna del Maule</t>
  </si>
  <si>
    <t>Digua</t>
  </si>
  <si>
    <t>Bullileo</t>
  </si>
  <si>
    <t>Tutuven</t>
  </si>
  <si>
    <t>Coihueco</t>
  </si>
  <si>
    <t>EMBALSES CONSTRUIDOS</t>
  </si>
  <si>
    <t>Ancoa</t>
  </si>
  <si>
    <t>Chacrillas</t>
  </si>
  <si>
    <t>San Felipe</t>
  </si>
  <si>
    <t>Illapel</t>
  </si>
  <si>
    <t>Putaendo</t>
  </si>
  <si>
    <t>SUP. RIEGO BENEF. (ha)</t>
  </si>
  <si>
    <t>AÑO</t>
  </si>
  <si>
    <t>NO APARECE</t>
  </si>
  <si>
    <t>observacion</t>
  </si>
  <si>
    <t>Dif Vol</t>
  </si>
  <si>
    <t>DIFERENCIAS CON LISTADO GRANDES PRESAS</t>
  </si>
  <si>
    <t>Sub Total =</t>
  </si>
  <si>
    <t>Total=</t>
  </si>
  <si>
    <t>Laguna del Laja (*)</t>
  </si>
  <si>
    <t>Tutuvén</t>
  </si>
  <si>
    <t>El Bato</t>
  </si>
  <si>
    <t>EMBALSE EN CONSTRUCCIÓN</t>
  </si>
  <si>
    <t>Nota: No se incluyen los embalses de Sólo Generación</t>
  </si>
  <si>
    <t>Fuente: Depto. Proyectos Dirección de Obras Hidráulicas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</si>
</sst>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72" formatCode="#,##0_ ;\-#,##0\ "/>
    <numFmt numFmtId="173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E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4" fillId="0" borderId="1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/>
    </xf>
    <xf numFmtId="172" fontId="4" fillId="0" borderId="1" xfId="1" applyNumberFormat="1" applyFont="1" applyFill="1" applyBorder="1" applyAlignment="1">
      <alignment horizontal="center" vertical="center" wrapText="1" readingOrder="1"/>
    </xf>
    <xf numFmtId="0" fontId="4" fillId="0" borderId="0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 wrapText="1" readingOrder="1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8" fillId="0" borderId="0" xfId="0" applyFont="1"/>
    <xf numFmtId="173" fontId="4" fillId="0" borderId="1" xfId="0" applyNumberFormat="1" applyFont="1" applyFill="1" applyBorder="1" applyAlignment="1">
      <alignment horizontal="center" vertical="center" wrapText="1" readingOrder="1"/>
    </xf>
    <xf numFmtId="0" fontId="9" fillId="0" borderId="0" xfId="0" applyFont="1"/>
    <xf numFmtId="0" fontId="2" fillId="0" borderId="0" xfId="0" applyFont="1" applyFill="1"/>
    <xf numFmtId="3" fontId="4" fillId="0" borderId="1" xfId="0" applyNumberFormat="1" applyFont="1" applyFill="1" applyBorder="1" applyAlignment="1">
      <alignment horizontal="center" vertical="center" wrapText="1" readingOrder="1"/>
    </xf>
    <xf numFmtId="0" fontId="2" fillId="4" borderId="0" xfId="0" applyFont="1" applyFill="1"/>
    <xf numFmtId="0" fontId="10" fillId="4" borderId="0" xfId="0" applyFont="1" applyFill="1" applyAlignment="1">
      <alignment horizontal="right" vertical="center"/>
    </xf>
    <xf numFmtId="172" fontId="10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8" fillId="4" borderId="0" xfId="0" applyFont="1" applyFill="1"/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 readingOrder="1"/>
    </xf>
    <xf numFmtId="0" fontId="11" fillId="4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center" vertical="center"/>
    </xf>
    <xf numFmtId="0" fontId="12" fillId="4" borderId="0" xfId="0" applyFont="1" applyFill="1"/>
    <xf numFmtId="3" fontId="11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72" fontId="11" fillId="4" borderId="0" xfId="0" applyNumberFormat="1" applyFont="1" applyFill="1" applyAlignment="1">
      <alignment horizontal="center" vertical="center"/>
    </xf>
    <xf numFmtId="0" fontId="13" fillId="4" borderId="0" xfId="0" applyFont="1" applyFill="1"/>
    <xf numFmtId="172" fontId="2" fillId="0" borderId="0" xfId="0" applyNumberFormat="1" applyFont="1"/>
    <xf numFmtId="0" fontId="15" fillId="0" borderId="0" xfId="0" applyFont="1" applyAlignment="1">
      <alignment horizontal="right"/>
    </xf>
    <xf numFmtId="0" fontId="16" fillId="4" borderId="0" xfId="0" applyFont="1" applyFill="1"/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Border="1"/>
    <xf numFmtId="0" fontId="4" fillId="4" borderId="0" xfId="0" applyFont="1" applyFill="1" applyBorder="1" applyAlignment="1">
      <alignment horizontal="center" vertical="center" wrapText="1" readingOrder="1"/>
    </xf>
    <xf numFmtId="0" fontId="2" fillId="0" borderId="0" xfId="0" applyFont="1" applyBorder="1" applyAlignment="1">
      <alignment vertical="center"/>
    </xf>
    <xf numFmtId="0" fontId="16" fillId="4" borderId="0" xfId="0" applyFont="1" applyFill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 readingOrder="1"/>
    </xf>
    <xf numFmtId="0" fontId="14" fillId="0" borderId="2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2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 readingOrder="1"/>
    </xf>
    <xf numFmtId="3" fontId="4" fillId="0" borderId="8" xfId="0" applyNumberFormat="1" applyFont="1" applyFill="1" applyBorder="1" applyAlignment="1">
      <alignment horizontal="center" vertical="center" wrapText="1" readingOrder="1"/>
    </xf>
    <xf numFmtId="172" fontId="4" fillId="0" borderId="8" xfId="1" applyNumberFormat="1" applyFont="1" applyFill="1" applyBorder="1" applyAlignment="1">
      <alignment horizontal="center" vertical="center" wrapText="1" readingOrder="1"/>
    </xf>
    <xf numFmtId="0" fontId="4" fillId="0" borderId="9" xfId="0" applyFont="1" applyFill="1" applyBorder="1" applyAlignment="1">
      <alignment horizontal="center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0" fontId="3" fillId="4" borderId="5" xfId="0" applyFont="1" applyFill="1" applyBorder="1" applyAlignment="1">
      <alignment horizontal="center" vertical="center" wrapText="1" readingOrder="1"/>
    </xf>
    <xf numFmtId="0" fontId="3" fillId="4" borderId="6" xfId="0" applyFont="1" applyFill="1" applyBorder="1" applyAlignment="1">
      <alignment horizontal="center" vertical="center" wrapText="1" readingOrder="1"/>
    </xf>
    <xf numFmtId="0" fontId="4" fillId="4" borderId="8" xfId="0" applyFont="1" applyFill="1" applyBorder="1" applyAlignment="1">
      <alignment horizontal="center" vertical="center" wrapText="1" readingOrder="1"/>
    </xf>
    <xf numFmtId="172" fontId="4" fillId="4" borderId="9" xfId="1" applyNumberFormat="1" applyFont="1" applyFill="1" applyBorder="1" applyAlignment="1">
      <alignment horizontal="center" vertical="center" wrapText="1" readingOrder="1"/>
    </xf>
  </cellXfs>
  <cellStyles count="2">
    <cellStyle name="Millares" xfId="1" builtinId="3"/>
    <cellStyle name="Normal" xfId="0" builtinId="0"/>
  </cellStyles>
  <dxfs count="3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72" formatCode="#,##0_ ;\-#,##0\ 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1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DBEEF3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72" formatCode="#,##0_ ;\-#,##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mbalsesConstruidos" displayName="EmbalsesConstruidos" ref="B4:M35" totalsRowShown="0" headerRowDxfId="15" dataDxfId="16" headerRowBorderDxfId="30" tableBorderDxfId="31" totalsRowBorderDxfId="29">
  <autoFilter ref="B4:M35"/>
  <tableColumns count="12">
    <tableColumn id="1" name="N°" dataDxfId="28">
      <calculatedColumnFormula>SUM(B4+1)</calculatedColumnFormula>
    </tableColumn>
    <tableColumn id="2" name="EMBALSE" dataDxfId="27"/>
    <tableColumn id="3" name="REGIÓN" dataDxfId="26"/>
    <tableColumn id="4" name="PROVINCIA" dataDxfId="25"/>
    <tableColumn id="5" name="COMUNA" dataDxfId="24"/>
    <tableColumn id="6" name="CAUCE " dataDxfId="23"/>
    <tableColumn id="7" name="VOLUMEN (hm3)" dataDxfId="22"/>
    <tableColumn id="8" name="ALTURA MURO (m)" dataDxfId="21"/>
    <tableColumn id="9" name="AÑO TÉRMINO" dataDxfId="20"/>
    <tableColumn id="10" name="SUP. RIEGO BENEF. (ha)" dataDxfId="19" dataCellStyle="Millares"/>
    <tableColumn id="11" name="ADMINISTRACIÓN" dataDxfId="18"/>
    <tableColumn id="12" name="PROPIEDAD " dataDxfId="1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EmbalseEnConstruccion" displayName="EmbalseEnConstruccion" ref="B40:K41" totalsRowShown="0" headerRowDxfId="0" dataDxfId="1" headerRowBorderDxfId="13" tableBorderDxfId="14" totalsRowBorderDxfId="12">
  <autoFilter ref="B40:K41"/>
  <tableColumns count="10">
    <tableColumn id="1" name="N°" dataDxfId="11">
      <calculatedColumnFormula>SUM(B35+1)</calculatedColumnFormula>
    </tableColumn>
    <tableColumn id="2" name="EMBALSE" dataDxfId="10"/>
    <tableColumn id="3" name="REGIÓN" dataDxfId="9"/>
    <tableColumn id="4" name="PROVINCIA" dataDxfId="8"/>
    <tableColumn id="5" name="COMUNA" dataDxfId="7"/>
    <tableColumn id="6" name="CAUCE " dataDxfId="6"/>
    <tableColumn id="7" name="VOLUMEN (hm3)" dataDxfId="5"/>
    <tableColumn id="8" name="ALTURA MURO (m)" dataDxfId="4"/>
    <tableColumn id="9" name="AÑO TÉRMINO" dataDxfId="3"/>
    <tableColumn id="10" name="SUP. RIEGO BENEF. (ha)" dataDxfId="2" dataCellStyle="Millar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abSelected="1" zoomScale="90" zoomScaleNormal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44" sqref="D44"/>
    </sheetView>
  </sheetViews>
  <sheetFormatPr baseColWidth="10" defaultRowHeight="15.75" x14ac:dyDescent="0.25"/>
  <cols>
    <col min="1" max="1" width="4.28515625" style="1" customWidth="1"/>
    <col min="2" max="2" width="7" style="1" customWidth="1"/>
    <col min="3" max="3" width="16.5703125" style="1" customWidth="1"/>
    <col min="4" max="4" width="10.7109375" style="1" customWidth="1"/>
    <col min="5" max="5" width="15.5703125" style="1" customWidth="1"/>
    <col min="6" max="6" width="15.140625" style="1" customWidth="1"/>
    <col min="7" max="7" width="17.5703125" style="1" customWidth="1"/>
    <col min="8" max="8" width="18.5703125" style="17" customWidth="1"/>
    <col min="9" max="9" width="20.42578125" style="1" customWidth="1"/>
    <col min="10" max="10" width="16.7109375" style="1" customWidth="1"/>
    <col min="11" max="11" width="24.85546875" style="1" customWidth="1"/>
    <col min="12" max="12" width="19.85546875" style="1" customWidth="1"/>
    <col min="13" max="13" width="14.42578125" style="1" customWidth="1"/>
    <col min="14" max="14" width="4.5703125" style="1" customWidth="1"/>
    <col min="15" max="15" width="18.28515625" style="3" hidden="1" customWidth="1"/>
    <col min="16" max="16" width="11.42578125" style="7" hidden="1" customWidth="1"/>
    <col min="17" max="17" width="7.28515625" style="7" customWidth="1"/>
    <col min="18" max="18" width="13.140625" style="3" customWidth="1"/>
    <col min="19" max="20" width="11.42578125" style="1" customWidth="1"/>
    <col min="21" max="21" width="11.42578125" style="1"/>
    <col min="22" max="25" width="0" style="1" hidden="1" customWidth="1"/>
    <col min="26" max="26" width="16.85546875" style="1" customWidth="1"/>
    <col min="27" max="27" width="29" style="1" customWidth="1"/>
    <col min="28" max="16384" width="11.42578125" style="1"/>
  </cols>
  <sheetData>
    <row r="1" spans="2:18" ht="10.5" customHeight="1" x14ac:dyDescent="0.25"/>
    <row r="2" spans="2:18" ht="28.5" x14ac:dyDescent="0.45">
      <c r="B2" s="16" t="s">
        <v>132</v>
      </c>
      <c r="M2" s="35"/>
      <c r="O2" s="13" t="s">
        <v>143</v>
      </c>
    </row>
    <row r="3" spans="2:18" ht="21.75" customHeight="1" x14ac:dyDescent="0.4">
      <c r="B3" s="14"/>
      <c r="O3" s="13"/>
    </row>
    <row r="4" spans="2:18" s="3" customFormat="1" ht="43.5" customHeight="1" x14ac:dyDescent="0.25">
      <c r="B4" s="45" t="s">
        <v>90</v>
      </c>
      <c r="C4" s="46" t="s">
        <v>91</v>
      </c>
      <c r="D4" s="46" t="s">
        <v>92</v>
      </c>
      <c r="E4" s="46" t="s">
        <v>0</v>
      </c>
      <c r="F4" s="46" t="s">
        <v>1</v>
      </c>
      <c r="G4" s="46" t="s">
        <v>4</v>
      </c>
      <c r="H4" s="46" t="s">
        <v>93</v>
      </c>
      <c r="I4" s="46" t="s">
        <v>94</v>
      </c>
      <c r="J4" s="46" t="s">
        <v>95</v>
      </c>
      <c r="K4" s="46" t="s">
        <v>138</v>
      </c>
      <c r="L4" s="46" t="s">
        <v>2</v>
      </c>
      <c r="M4" s="47" t="s">
        <v>3</v>
      </c>
      <c r="N4" s="1"/>
      <c r="O4" s="8" t="s">
        <v>141</v>
      </c>
      <c r="P4" s="8" t="s">
        <v>93</v>
      </c>
      <c r="Q4" s="8" t="s">
        <v>142</v>
      </c>
      <c r="R4" s="8" t="s">
        <v>139</v>
      </c>
    </row>
    <row r="5" spans="2:18" ht="36" customHeight="1" x14ac:dyDescent="0.25">
      <c r="B5" s="42">
        <v>1</v>
      </c>
      <c r="C5" s="2" t="s">
        <v>105</v>
      </c>
      <c r="D5" s="2" t="s">
        <v>96</v>
      </c>
      <c r="E5" s="2" t="s">
        <v>10</v>
      </c>
      <c r="F5" s="2" t="s">
        <v>11</v>
      </c>
      <c r="G5" s="2" t="s">
        <v>13</v>
      </c>
      <c r="H5" s="2">
        <v>21.2</v>
      </c>
      <c r="I5" s="2" t="s">
        <v>12</v>
      </c>
      <c r="J5" s="2">
        <v>1962</v>
      </c>
      <c r="K5" s="4">
        <v>850</v>
      </c>
      <c r="L5" s="2" t="s">
        <v>7</v>
      </c>
      <c r="M5" s="43" t="s">
        <v>8</v>
      </c>
      <c r="N5" s="5"/>
      <c r="O5" s="9"/>
      <c r="P5" s="6"/>
      <c r="Q5" s="6"/>
      <c r="R5" s="6"/>
    </row>
    <row r="6" spans="2:18" ht="29.25" customHeight="1" x14ac:dyDescent="0.25">
      <c r="B6" s="42">
        <f>SUM(B5+1)</f>
        <v>2</v>
      </c>
      <c r="C6" s="2" t="s">
        <v>106</v>
      </c>
      <c r="D6" s="2" t="s">
        <v>96</v>
      </c>
      <c r="E6" s="2" t="s">
        <v>14</v>
      </c>
      <c r="F6" s="2" t="s">
        <v>15</v>
      </c>
      <c r="G6" s="2" t="s">
        <v>18</v>
      </c>
      <c r="H6" s="2">
        <v>42</v>
      </c>
      <c r="I6" s="2" t="s">
        <v>16</v>
      </c>
      <c r="J6" s="2">
        <v>1935</v>
      </c>
      <c r="K6" s="4">
        <v>650</v>
      </c>
      <c r="L6" s="2" t="s">
        <v>17</v>
      </c>
      <c r="M6" s="43" t="s">
        <v>8</v>
      </c>
      <c r="N6" s="5"/>
      <c r="O6" s="9"/>
      <c r="P6" s="6"/>
      <c r="Q6" s="6"/>
      <c r="R6" s="6"/>
    </row>
    <row r="7" spans="2:18" ht="25.5" customHeight="1" x14ac:dyDescent="0.25">
      <c r="B7" s="42">
        <f t="shared" ref="B7:B35" si="0">SUM(B6+1)</f>
        <v>3</v>
      </c>
      <c r="C7" s="2" t="s">
        <v>107</v>
      </c>
      <c r="D7" s="2" t="s">
        <v>98</v>
      </c>
      <c r="E7" s="2" t="s">
        <v>5</v>
      </c>
      <c r="F7" s="2" t="s">
        <v>6</v>
      </c>
      <c r="G7" s="2" t="s">
        <v>9</v>
      </c>
      <c r="H7" s="2">
        <v>22</v>
      </c>
      <c r="I7" s="2">
        <v>66</v>
      </c>
      <c r="J7" s="2">
        <v>1975</v>
      </c>
      <c r="K7" s="4">
        <v>1500</v>
      </c>
      <c r="L7" s="2" t="s">
        <v>7</v>
      </c>
      <c r="M7" s="43" t="s">
        <v>8</v>
      </c>
      <c r="N7" s="5"/>
      <c r="O7" s="9"/>
      <c r="P7" s="6"/>
      <c r="Q7" s="6"/>
      <c r="R7" s="6"/>
    </row>
    <row r="8" spans="2:18" ht="33" customHeight="1" x14ac:dyDescent="0.25">
      <c r="B8" s="42">
        <f t="shared" si="0"/>
        <v>4</v>
      </c>
      <c r="C8" s="2" t="s">
        <v>108</v>
      </c>
      <c r="D8" s="2" t="s">
        <v>97</v>
      </c>
      <c r="E8" s="2" t="s">
        <v>19</v>
      </c>
      <c r="F8" s="2" t="s">
        <v>20</v>
      </c>
      <c r="G8" s="2" t="s">
        <v>19</v>
      </c>
      <c r="H8" s="2">
        <v>25.5</v>
      </c>
      <c r="I8" s="2">
        <v>30</v>
      </c>
      <c r="J8" s="2">
        <v>1939</v>
      </c>
      <c r="K8" s="4">
        <v>9890</v>
      </c>
      <c r="L8" s="2" t="s">
        <v>17</v>
      </c>
      <c r="M8" s="43" t="s">
        <v>8</v>
      </c>
      <c r="N8" s="5"/>
      <c r="O8" s="9"/>
      <c r="P8" s="6">
        <v>37</v>
      </c>
      <c r="Q8" s="6">
        <f t="shared" ref="Q8:Q35" si="1">+P8-H8</f>
        <v>11.5</v>
      </c>
      <c r="R8" s="6"/>
    </row>
    <row r="9" spans="2:18" ht="25.5" customHeight="1" x14ac:dyDescent="0.25">
      <c r="B9" s="42">
        <f t="shared" si="0"/>
        <v>5</v>
      </c>
      <c r="C9" s="2" t="s">
        <v>109</v>
      </c>
      <c r="D9" s="2" t="s">
        <v>97</v>
      </c>
      <c r="E9" s="2" t="s">
        <v>21</v>
      </c>
      <c r="F9" s="2" t="s">
        <v>22</v>
      </c>
      <c r="G9" s="2" t="s">
        <v>24</v>
      </c>
      <c r="H9" s="2">
        <v>166</v>
      </c>
      <c r="I9" s="2">
        <v>114</v>
      </c>
      <c r="J9" s="2">
        <v>1995</v>
      </c>
      <c r="K9" s="4">
        <v>10000</v>
      </c>
      <c r="L9" s="2" t="s">
        <v>23</v>
      </c>
      <c r="M9" s="43" t="s">
        <v>23</v>
      </c>
      <c r="N9" s="5"/>
      <c r="O9" s="9"/>
      <c r="P9" s="6">
        <v>160</v>
      </c>
      <c r="Q9" s="6">
        <f t="shared" si="1"/>
        <v>-6</v>
      </c>
      <c r="R9" s="6"/>
    </row>
    <row r="10" spans="2:18" ht="33" customHeight="1" x14ac:dyDescent="0.25">
      <c r="B10" s="42">
        <f t="shared" si="0"/>
        <v>6</v>
      </c>
      <c r="C10" s="2" t="s">
        <v>110</v>
      </c>
      <c r="D10" s="2" t="s">
        <v>97</v>
      </c>
      <c r="E10" s="2" t="s">
        <v>21</v>
      </c>
      <c r="F10" s="2" t="s">
        <v>25</v>
      </c>
      <c r="G10" s="2" t="s">
        <v>24</v>
      </c>
      <c r="H10" s="2">
        <v>14</v>
      </c>
      <c r="I10" s="2">
        <v>15</v>
      </c>
      <c r="J10" s="2">
        <v>1911</v>
      </c>
      <c r="K10" s="4">
        <v>1000</v>
      </c>
      <c r="L10" s="2" t="s">
        <v>17</v>
      </c>
      <c r="M10" s="43" t="s">
        <v>23</v>
      </c>
      <c r="N10" s="5"/>
      <c r="O10" s="9"/>
      <c r="P10" s="6"/>
      <c r="Q10" s="6"/>
      <c r="R10" s="6"/>
    </row>
    <row r="11" spans="2:18" ht="25.5" customHeight="1" x14ac:dyDescent="0.25">
      <c r="B11" s="42">
        <f t="shared" si="0"/>
        <v>7</v>
      </c>
      <c r="C11" s="2" t="s">
        <v>111</v>
      </c>
      <c r="D11" s="2" t="s">
        <v>99</v>
      </c>
      <c r="E11" s="2" t="s">
        <v>26</v>
      </c>
      <c r="F11" s="2" t="s">
        <v>27</v>
      </c>
      <c r="G11" s="2" t="s">
        <v>28</v>
      </c>
      <c r="H11" s="2">
        <v>200</v>
      </c>
      <c r="I11" s="2">
        <v>83</v>
      </c>
      <c r="J11" s="2">
        <v>1999</v>
      </c>
      <c r="K11" s="4">
        <v>20700</v>
      </c>
      <c r="L11" s="2" t="s">
        <v>23</v>
      </c>
      <c r="M11" s="43" t="s">
        <v>23</v>
      </c>
      <c r="N11" s="5"/>
      <c r="O11" s="9"/>
      <c r="P11" s="6"/>
      <c r="Q11" s="6"/>
      <c r="R11" s="6">
        <v>2000</v>
      </c>
    </row>
    <row r="12" spans="2:18" ht="32.25" customHeight="1" x14ac:dyDescent="0.25">
      <c r="B12" s="42">
        <f t="shared" si="0"/>
        <v>8</v>
      </c>
      <c r="C12" s="2" t="s">
        <v>112</v>
      </c>
      <c r="D12" s="2" t="s">
        <v>99</v>
      </c>
      <c r="E12" s="2" t="s">
        <v>26</v>
      </c>
      <c r="F12" s="2" t="s">
        <v>29</v>
      </c>
      <c r="G12" s="2" t="s">
        <v>30</v>
      </c>
      <c r="H12" s="2">
        <v>40</v>
      </c>
      <c r="I12" s="2">
        <v>41</v>
      </c>
      <c r="J12" s="2">
        <v>1937</v>
      </c>
      <c r="K12" s="4">
        <v>24</v>
      </c>
      <c r="L12" s="2" t="s">
        <v>17</v>
      </c>
      <c r="M12" s="43" t="s">
        <v>8</v>
      </c>
      <c r="N12" s="5"/>
      <c r="O12" s="9"/>
      <c r="P12" s="6"/>
      <c r="Q12" s="6"/>
      <c r="R12" s="6"/>
    </row>
    <row r="13" spans="2:18" ht="30.75" customHeight="1" x14ac:dyDescent="0.25">
      <c r="B13" s="42">
        <f t="shared" si="0"/>
        <v>9</v>
      </c>
      <c r="C13" s="2" t="s">
        <v>113</v>
      </c>
      <c r="D13" s="2" t="s">
        <v>99</v>
      </c>
      <c r="E13" s="2" t="s">
        <v>31</v>
      </c>
      <c r="F13" s="2" t="s">
        <v>32</v>
      </c>
      <c r="G13" s="2" t="s">
        <v>33</v>
      </c>
      <c r="H13" s="2">
        <v>97</v>
      </c>
      <c r="I13" s="2">
        <v>47</v>
      </c>
      <c r="J13" s="2">
        <v>1934</v>
      </c>
      <c r="K13" s="4">
        <v>12400</v>
      </c>
      <c r="L13" s="2" t="s">
        <v>17</v>
      </c>
      <c r="M13" s="43" t="s">
        <v>23</v>
      </c>
      <c r="N13" s="5"/>
      <c r="O13" s="9"/>
      <c r="P13" s="6">
        <v>100</v>
      </c>
      <c r="Q13" s="6">
        <f t="shared" si="1"/>
        <v>3</v>
      </c>
      <c r="R13" s="6"/>
    </row>
    <row r="14" spans="2:18" ht="27" customHeight="1" x14ac:dyDescent="0.25">
      <c r="B14" s="42">
        <f t="shared" si="0"/>
        <v>10</v>
      </c>
      <c r="C14" s="2" t="s">
        <v>114</v>
      </c>
      <c r="D14" s="2" t="s">
        <v>99</v>
      </c>
      <c r="E14" s="2" t="s">
        <v>31</v>
      </c>
      <c r="F14" s="2" t="s">
        <v>34</v>
      </c>
      <c r="G14" s="2" t="s">
        <v>35</v>
      </c>
      <c r="H14" s="2">
        <v>755</v>
      </c>
      <c r="I14" s="2">
        <v>90</v>
      </c>
      <c r="J14" s="2">
        <v>1967</v>
      </c>
      <c r="K14" s="4">
        <v>54500</v>
      </c>
      <c r="L14" s="2" t="s">
        <v>23</v>
      </c>
      <c r="M14" s="43" t="s">
        <v>8</v>
      </c>
      <c r="N14" s="5"/>
      <c r="O14" s="9"/>
      <c r="P14" s="6">
        <v>740</v>
      </c>
      <c r="Q14" s="6">
        <f t="shared" si="1"/>
        <v>-15</v>
      </c>
      <c r="R14" s="6"/>
    </row>
    <row r="15" spans="2:18" ht="25.5" customHeight="1" x14ac:dyDescent="0.25">
      <c r="B15" s="42">
        <f t="shared" si="0"/>
        <v>11</v>
      </c>
      <c r="C15" s="2" t="s">
        <v>115</v>
      </c>
      <c r="D15" s="2" t="s">
        <v>99</v>
      </c>
      <c r="E15" s="2" t="s">
        <v>31</v>
      </c>
      <c r="F15" s="2" t="s">
        <v>36</v>
      </c>
      <c r="G15" s="2" t="s">
        <v>37</v>
      </c>
      <c r="H15" s="2">
        <v>137</v>
      </c>
      <c r="I15" s="2">
        <v>83</v>
      </c>
      <c r="J15" s="2">
        <v>1939</v>
      </c>
      <c r="K15" s="4">
        <v>12180</v>
      </c>
      <c r="L15" s="2" t="s">
        <v>17</v>
      </c>
      <c r="M15" s="43" t="s">
        <v>23</v>
      </c>
      <c r="N15" s="5"/>
      <c r="O15" s="9"/>
      <c r="P15" s="6">
        <v>150</v>
      </c>
      <c r="Q15" s="6">
        <f t="shared" si="1"/>
        <v>13</v>
      </c>
      <c r="R15" s="6">
        <v>1939</v>
      </c>
    </row>
    <row r="16" spans="2:18" ht="26.25" customHeight="1" x14ac:dyDescent="0.25">
      <c r="B16" s="42">
        <f t="shared" si="0"/>
        <v>12</v>
      </c>
      <c r="C16" s="2" t="s">
        <v>116</v>
      </c>
      <c r="D16" s="2" t="s">
        <v>99</v>
      </c>
      <c r="E16" s="2" t="s">
        <v>38</v>
      </c>
      <c r="F16" s="2" t="s">
        <v>39</v>
      </c>
      <c r="G16" s="2" t="s">
        <v>40</v>
      </c>
      <c r="H16" s="2">
        <v>50</v>
      </c>
      <c r="I16" s="2">
        <v>69</v>
      </c>
      <c r="J16" s="2">
        <v>2000</v>
      </c>
      <c r="K16" s="4">
        <v>10090</v>
      </c>
      <c r="L16" s="2" t="s">
        <v>7</v>
      </c>
      <c r="M16" s="43" t="s">
        <v>8</v>
      </c>
      <c r="N16" s="5"/>
      <c r="O16" s="9"/>
      <c r="P16" s="6"/>
      <c r="Q16" s="6"/>
      <c r="R16" s="6"/>
    </row>
    <row r="17" spans="2:18" ht="27" customHeight="1" x14ac:dyDescent="0.25">
      <c r="B17" s="42">
        <f t="shared" si="0"/>
        <v>13</v>
      </c>
      <c r="C17" s="2" t="s">
        <v>148</v>
      </c>
      <c r="D17" s="2" t="s">
        <v>99</v>
      </c>
      <c r="E17" s="2" t="s">
        <v>38</v>
      </c>
      <c r="F17" s="2" t="s">
        <v>136</v>
      </c>
      <c r="G17" s="2" t="s">
        <v>136</v>
      </c>
      <c r="H17" s="2">
        <v>25</v>
      </c>
      <c r="I17" s="2">
        <v>55</v>
      </c>
      <c r="J17" s="2">
        <v>2011</v>
      </c>
      <c r="K17" s="4">
        <v>4146</v>
      </c>
      <c r="L17" s="2" t="s">
        <v>7</v>
      </c>
      <c r="M17" s="43" t="s">
        <v>8</v>
      </c>
      <c r="N17" s="5"/>
      <c r="O17" s="9"/>
      <c r="P17" s="6"/>
      <c r="Q17" s="6"/>
      <c r="R17" s="6"/>
    </row>
    <row r="18" spans="2:18" ht="25.5" customHeight="1" x14ac:dyDescent="0.25">
      <c r="B18" s="42">
        <f t="shared" si="0"/>
        <v>14</v>
      </c>
      <c r="C18" s="2" t="s">
        <v>117</v>
      </c>
      <c r="D18" s="2" t="s">
        <v>99</v>
      </c>
      <c r="E18" s="2" t="s">
        <v>38</v>
      </c>
      <c r="F18" s="2" t="s">
        <v>41</v>
      </c>
      <c r="G18" s="2" t="s">
        <v>42</v>
      </c>
      <c r="H18" s="2">
        <v>10</v>
      </c>
      <c r="I18" s="2">
        <v>38</v>
      </c>
      <c r="J18" s="2">
        <v>1933</v>
      </c>
      <c r="K18" s="4">
        <v>1400</v>
      </c>
      <c r="L18" s="2" t="s">
        <v>17</v>
      </c>
      <c r="M18" s="43" t="s">
        <v>23</v>
      </c>
      <c r="N18" s="5"/>
      <c r="O18" s="10" t="s">
        <v>140</v>
      </c>
      <c r="P18" s="6"/>
      <c r="Q18" s="6"/>
      <c r="R18" s="6"/>
    </row>
    <row r="19" spans="2:18" ht="25.5" customHeight="1" x14ac:dyDescent="0.25">
      <c r="B19" s="42">
        <f t="shared" si="0"/>
        <v>15</v>
      </c>
      <c r="C19" s="2" t="s">
        <v>118</v>
      </c>
      <c r="D19" s="2" t="s">
        <v>100</v>
      </c>
      <c r="E19" s="2" t="s">
        <v>43</v>
      </c>
      <c r="F19" s="2" t="s">
        <v>44</v>
      </c>
      <c r="G19" s="2" t="s">
        <v>45</v>
      </c>
      <c r="H19" s="2">
        <v>2.2999999999999998</v>
      </c>
      <c r="I19" s="2">
        <v>20</v>
      </c>
      <c r="J19" s="2">
        <v>1925</v>
      </c>
      <c r="K19" s="4">
        <v>370</v>
      </c>
      <c r="L19" s="2" t="s">
        <v>17</v>
      </c>
      <c r="M19" s="43" t="s">
        <v>23</v>
      </c>
      <c r="N19" s="5"/>
      <c r="O19" s="9"/>
      <c r="P19" s="6">
        <v>2.8</v>
      </c>
      <c r="Q19" s="6">
        <f t="shared" si="1"/>
        <v>0.5</v>
      </c>
      <c r="R19" s="6">
        <v>1912</v>
      </c>
    </row>
    <row r="20" spans="2:18" ht="28.5" customHeight="1" x14ac:dyDescent="0.25">
      <c r="B20" s="42">
        <f t="shared" si="0"/>
        <v>16</v>
      </c>
      <c r="C20" s="2" t="s">
        <v>119</v>
      </c>
      <c r="D20" s="2" t="s">
        <v>100</v>
      </c>
      <c r="E20" s="2" t="s">
        <v>46</v>
      </c>
      <c r="F20" s="2" t="s">
        <v>44</v>
      </c>
      <c r="G20" s="2" t="s">
        <v>48</v>
      </c>
      <c r="H20" s="2">
        <v>35</v>
      </c>
      <c r="I20" s="2">
        <v>43</v>
      </c>
      <c r="J20" s="2">
        <v>1978</v>
      </c>
      <c r="K20" s="2" t="s">
        <v>47</v>
      </c>
      <c r="L20" s="2" t="s">
        <v>7</v>
      </c>
      <c r="M20" s="43" t="s">
        <v>8</v>
      </c>
      <c r="N20" s="5"/>
      <c r="O20" s="9"/>
      <c r="P20" s="12">
        <v>65</v>
      </c>
      <c r="Q20" s="6">
        <f t="shared" si="1"/>
        <v>30</v>
      </c>
      <c r="R20" s="6">
        <v>1978</v>
      </c>
    </row>
    <row r="21" spans="2:18" ht="25.5" customHeight="1" x14ac:dyDescent="0.25">
      <c r="B21" s="42">
        <f t="shared" si="0"/>
        <v>17</v>
      </c>
      <c r="C21" s="2" t="s">
        <v>120</v>
      </c>
      <c r="D21" s="2" t="s">
        <v>100</v>
      </c>
      <c r="E21" s="2" t="s">
        <v>49</v>
      </c>
      <c r="F21" s="2" t="s">
        <v>50</v>
      </c>
      <c r="G21" s="2" t="s">
        <v>52</v>
      </c>
      <c r="H21" s="2">
        <v>13.5</v>
      </c>
      <c r="I21" s="2">
        <v>13</v>
      </c>
      <c r="J21" s="2">
        <v>1932</v>
      </c>
      <c r="K21" s="4">
        <v>1600</v>
      </c>
      <c r="L21" s="2" t="s">
        <v>17</v>
      </c>
      <c r="M21" s="43" t="s">
        <v>23</v>
      </c>
      <c r="N21" s="5"/>
      <c r="O21" s="9"/>
      <c r="P21" s="6"/>
      <c r="Q21" s="6"/>
      <c r="R21" s="6"/>
    </row>
    <row r="22" spans="2:18" ht="36.75" customHeight="1" x14ac:dyDescent="0.25">
      <c r="B22" s="42">
        <f t="shared" si="0"/>
        <v>18</v>
      </c>
      <c r="C22" s="2" t="s">
        <v>121</v>
      </c>
      <c r="D22" s="2" t="s">
        <v>101</v>
      </c>
      <c r="E22" s="2" t="s">
        <v>53</v>
      </c>
      <c r="F22" s="2" t="s">
        <v>54</v>
      </c>
      <c r="G22" s="2" t="s">
        <v>55</v>
      </c>
      <c r="H22" s="15">
        <v>2.1</v>
      </c>
      <c r="I22" s="2">
        <v>21</v>
      </c>
      <c r="J22" s="2">
        <v>1964</v>
      </c>
      <c r="K22" s="4">
        <v>600</v>
      </c>
      <c r="L22" s="2" t="s">
        <v>17</v>
      </c>
      <c r="M22" s="43" t="s">
        <v>23</v>
      </c>
      <c r="N22" s="5"/>
      <c r="O22" s="9"/>
      <c r="P22" s="6">
        <v>2.2999999999999998</v>
      </c>
      <c r="Q22" s="6">
        <f t="shared" si="1"/>
        <v>0.19999999999999973</v>
      </c>
      <c r="R22" s="6">
        <v>1962</v>
      </c>
    </row>
    <row r="23" spans="2:18" ht="25.5" customHeight="1" x14ac:dyDescent="0.25">
      <c r="B23" s="42">
        <f t="shared" si="0"/>
        <v>19</v>
      </c>
      <c r="C23" s="2" t="s">
        <v>122</v>
      </c>
      <c r="D23" s="2" t="s">
        <v>101</v>
      </c>
      <c r="E23" s="2" t="s">
        <v>53</v>
      </c>
      <c r="F23" s="2" t="s">
        <v>54</v>
      </c>
      <c r="G23" s="2" t="s">
        <v>56</v>
      </c>
      <c r="H23" s="2">
        <v>13.6</v>
      </c>
      <c r="I23" s="2">
        <v>15</v>
      </c>
      <c r="J23" s="2">
        <v>1932</v>
      </c>
      <c r="K23" s="4">
        <v>3000</v>
      </c>
      <c r="L23" s="2" t="s">
        <v>17</v>
      </c>
      <c r="M23" s="43" t="s">
        <v>23</v>
      </c>
      <c r="N23" s="5"/>
      <c r="O23" s="9"/>
      <c r="P23" s="6">
        <v>30</v>
      </c>
      <c r="Q23" s="6">
        <f t="shared" si="1"/>
        <v>16.399999999999999</v>
      </c>
      <c r="R23" s="6"/>
    </row>
    <row r="24" spans="2:18" ht="33.75" customHeight="1" x14ac:dyDescent="0.25">
      <c r="B24" s="42">
        <f t="shared" si="0"/>
        <v>20</v>
      </c>
      <c r="C24" s="2" t="s">
        <v>123</v>
      </c>
      <c r="D24" s="2" t="s">
        <v>101</v>
      </c>
      <c r="E24" s="2" t="s">
        <v>57</v>
      </c>
      <c r="F24" s="2" t="s">
        <v>58</v>
      </c>
      <c r="G24" s="2" t="s">
        <v>60</v>
      </c>
      <c r="H24" s="2">
        <v>255.5</v>
      </c>
      <c r="I24" s="2">
        <v>61</v>
      </c>
      <c r="J24" s="2">
        <v>1967</v>
      </c>
      <c r="K24" s="2" t="s">
        <v>47</v>
      </c>
      <c r="L24" s="2" t="s">
        <v>17</v>
      </c>
      <c r="M24" s="44" t="s">
        <v>59</v>
      </c>
      <c r="N24" s="5"/>
      <c r="O24" s="9"/>
      <c r="P24" s="6">
        <v>250</v>
      </c>
      <c r="Q24" s="6">
        <f t="shared" si="1"/>
        <v>-5.5</v>
      </c>
      <c r="R24" s="6"/>
    </row>
    <row r="25" spans="2:18" ht="26.25" customHeight="1" x14ac:dyDescent="0.25">
      <c r="B25" s="42">
        <f t="shared" si="0"/>
        <v>21</v>
      </c>
      <c r="C25" s="2" t="s">
        <v>62</v>
      </c>
      <c r="D25" s="2" t="s">
        <v>102</v>
      </c>
      <c r="E25" s="2" t="s">
        <v>61</v>
      </c>
      <c r="F25" s="2" t="s">
        <v>62</v>
      </c>
      <c r="G25" s="2" t="s">
        <v>64</v>
      </c>
      <c r="H25" s="2">
        <v>6.4</v>
      </c>
      <c r="I25" s="2" t="s">
        <v>63</v>
      </c>
      <c r="J25" s="2">
        <v>1938</v>
      </c>
      <c r="K25" s="4">
        <v>600</v>
      </c>
      <c r="L25" s="2" t="s">
        <v>17</v>
      </c>
      <c r="M25" s="43" t="s">
        <v>23</v>
      </c>
      <c r="N25" s="5"/>
      <c r="O25" s="9"/>
      <c r="P25" s="6"/>
      <c r="Q25" s="6"/>
      <c r="R25" s="6"/>
    </row>
    <row r="26" spans="2:18" ht="33" customHeight="1" x14ac:dyDescent="0.25">
      <c r="B26" s="42">
        <f t="shared" si="0"/>
        <v>22</v>
      </c>
      <c r="C26" s="2" t="s">
        <v>124</v>
      </c>
      <c r="D26" s="2" t="s">
        <v>102</v>
      </c>
      <c r="E26" s="2" t="s">
        <v>61</v>
      </c>
      <c r="F26" s="2" t="s">
        <v>65</v>
      </c>
      <c r="G26" s="2" t="s">
        <v>67</v>
      </c>
      <c r="H26" s="2">
        <v>237</v>
      </c>
      <c r="I26" s="2" t="s">
        <v>51</v>
      </c>
      <c r="J26" s="2">
        <v>2008</v>
      </c>
      <c r="K26" s="4">
        <v>27430</v>
      </c>
      <c r="L26" s="2" t="s">
        <v>66</v>
      </c>
      <c r="M26" s="43" t="s">
        <v>8</v>
      </c>
      <c r="N26" s="5"/>
      <c r="O26" s="9"/>
      <c r="P26" s="6"/>
      <c r="Q26" s="6"/>
      <c r="R26" s="6">
        <v>2009</v>
      </c>
    </row>
    <row r="27" spans="2:18" ht="35.25" customHeight="1" x14ac:dyDescent="0.25">
      <c r="B27" s="42">
        <f t="shared" si="0"/>
        <v>23</v>
      </c>
      <c r="C27" s="2" t="s">
        <v>125</v>
      </c>
      <c r="D27" s="2" t="s">
        <v>102</v>
      </c>
      <c r="E27" s="2" t="s">
        <v>68</v>
      </c>
      <c r="F27" s="2" t="s">
        <v>69</v>
      </c>
      <c r="G27" s="2" t="s">
        <v>70</v>
      </c>
      <c r="H27" s="2">
        <v>8.6999999999999993</v>
      </c>
      <c r="I27" s="2">
        <v>31</v>
      </c>
      <c r="J27" s="2">
        <v>1976</v>
      </c>
      <c r="K27" s="4">
        <v>7800</v>
      </c>
      <c r="L27" s="2" t="s">
        <v>17</v>
      </c>
      <c r="M27" s="43" t="s">
        <v>8</v>
      </c>
      <c r="N27" s="5"/>
      <c r="O27" s="9"/>
      <c r="P27" s="6">
        <v>8.5</v>
      </c>
      <c r="Q27" s="6">
        <f t="shared" si="1"/>
        <v>-0.19999999999999929</v>
      </c>
      <c r="R27" s="6">
        <v>1977</v>
      </c>
    </row>
    <row r="28" spans="2:18" ht="32.25" customHeight="1" x14ac:dyDescent="0.25">
      <c r="B28" s="42">
        <f t="shared" si="0"/>
        <v>24</v>
      </c>
      <c r="C28" s="2" t="s">
        <v>133</v>
      </c>
      <c r="D28" s="2" t="s">
        <v>103</v>
      </c>
      <c r="E28" s="2" t="s">
        <v>78</v>
      </c>
      <c r="F28" s="2" t="s">
        <v>78</v>
      </c>
      <c r="G28" s="2" t="s">
        <v>133</v>
      </c>
      <c r="H28" s="2">
        <v>80</v>
      </c>
      <c r="I28" s="2">
        <v>122</v>
      </c>
      <c r="J28" s="2">
        <v>2012</v>
      </c>
      <c r="K28" s="4">
        <v>35600</v>
      </c>
      <c r="L28" s="2" t="s">
        <v>7</v>
      </c>
      <c r="M28" s="43" t="s">
        <v>8</v>
      </c>
      <c r="N28" s="5"/>
      <c r="O28" s="9"/>
      <c r="P28" s="6"/>
      <c r="Q28" s="6"/>
      <c r="R28" s="6"/>
    </row>
    <row r="29" spans="2:18" ht="30" customHeight="1" x14ac:dyDescent="0.25">
      <c r="B29" s="42">
        <f t="shared" si="0"/>
        <v>25</v>
      </c>
      <c r="C29" s="2" t="s">
        <v>126</v>
      </c>
      <c r="D29" s="2" t="s">
        <v>103</v>
      </c>
      <c r="E29" s="2" t="s">
        <v>71</v>
      </c>
      <c r="F29" s="2" t="s">
        <v>72</v>
      </c>
      <c r="G29" s="2" t="s">
        <v>73</v>
      </c>
      <c r="H29" s="2">
        <v>73</v>
      </c>
      <c r="I29" s="2">
        <v>15</v>
      </c>
      <c r="J29" s="2">
        <v>1952</v>
      </c>
      <c r="K29" s="4">
        <v>35500</v>
      </c>
      <c r="L29" s="2" t="s">
        <v>17</v>
      </c>
      <c r="M29" s="43" t="s">
        <v>8</v>
      </c>
      <c r="N29" s="5"/>
      <c r="O29" s="9"/>
      <c r="P29" s="6"/>
      <c r="Q29" s="6"/>
      <c r="R29" s="6">
        <v>1952</v>
      </c>
    </row>
    <row r="30" spans="2:18" ht="36.75" customHeight="1" x14ac:dyDescent="0.25">
      <c r="B30" s="42">
        <f t="shared" si="0"/>
        <v>26</v>
      </c>
      <c r="C30" s="2" t="s">
        <v>127</v>
      </c>
      <c r="D30" s="2" t="s">
        <v>103</v>
      </c>
      <c r="E30" s="2" t="s">
        <v>74</v>
      </c>
      <c r="F30" s="2" t="s">
        <v>75</v>
      </c>
      <c r="G30" s="2" t="s">
        <v>77</v>
      </c>
      <c r="H30" s="18">
        <v>1420</v>
      </c>
      <c r="I30" s="2">
        <v>40</v>
      </c>
      <c r="J30" s="2">
        <v>1957</v>
      </c>
      <c r="K30" s="4">
        <v>200000</v>
      </c>
      <c r="L30" s="2" t="s">
        <v>76</v>
      </c>
      <c r="M30" s="43" t="s">
        <v>8</v>
      </c>
      <c r="N30" s="5"/>
      <c r="O30" s="9"/>
      <c r="P30" s="6"/>
      <c r="Q30" s="6"/>
      <c r="R30" s="6"/>
    </row>
    <row r="31" spans="2:18" ht="34.5" customHeight="1" x14ac:dyDescent="0.25">
      <c r="B31" s="42">
        <f t="shared" si="0"/>
        <v>27</v>
      </c>
      <c r="C31" s="2" t="s">
        <v>128</v>
      </c>
      <c r="D31" s="2" t="s">
        <v>103</v>
      </c>
      <c r="E31" s="2" t="s">
        <v>78</v>
      </c>
      <c r="F31" s="2" t="s">
        <v>79</v>
      </c>
      <c r="G31" s="2" t="s">
        <v>80</v>
      </c>
      <c r="H31" s="2">
        <v>220</v>
      </c>
      <c r="I31" s="2">
        <v>89</v>
      </c>
      <c r="J31" s="2">
        <v>1968</v>
      </c>
      <c r="K31" s="4">
        <v>36960</v>
      </c>
      <c r="L31" s="2" t="s">
        <v>23</v>
      </c>
      <c r="M31" s="43" t="s">
        <v>8</v>
      </c>
      <c r="N31" s="5"/>
      <c r="O31" s="9"/>
      <c r="P31" s="6"/>
      <c r="Q31" s="6"/>
      <c r="R31" s="6"/>
    </row>
    <row r="32" spans="2:18" ht="25.5" customHeight="1" x14ac:dyDescent="0.25">
      <c r="B32" s="42">
        <f t="shared" si="0"/>
        <v>28</v>
      </c>
      <c r="C32" s="2" t="s">
        <v>129</v>
      </c>
      <c r="D32" s="2" t="s">
        <v>103</v>
      </c>
      <c r="E32" s="2" t="s">
        <v>78</v>
      </c>
      <c r="F32" s="2" t="s">
        <v>79</v>
      </c>
      <c r="G32" s="2" t="s">
        <v>81</v>
      </c>
      <c r="H32" s="2">
        <v>60</v>
      </c>
      <c r="I32" s="2">
        <v>70</v>
      </c>
      <c r="J32" s="2">
        <v>1948</v>
      </c>
      <c r="K32" s="4">
        <v>36000</v>
      </c>
      <c r="L32" s="2" t="s">
        <v>17</v>
      </c>
      <c r="M32" s="43" t="s">
        <v>23</v>
      </c>
      <c r="N32" s="5"/>
      <c r="O32" s="9"/>
      <c r="P32" s="6"/>
      <c r="Q32" s="6"/>
      <c r="R32" s="6">
        <v>1949</v>
      </c>
    </row>
    <row r="33" spans="1:23" ht="24.75" customHeight="1" x14ac:dyDescent="0.25">
      <c r="B33" s="42">
        <f t="shared" si="0"/>
        <v>29</v>
      </c>
      <c r="C33" s="2" t="s">
        <v>130</v>
      </c>
      <c r="D33" s="2" t="s">
        <v>103</v>
      </c>
      <c r="E33" s="2" t="s">
        <v>82</v>
      </c>
      <c r="F33" s="2" t="s">
        <v>82</v>
      </c>
      <c r="G33" s="2" t="s">
        <v>147</v>
      </c>
      <c r="H33" s="2">
        <v>22</v>
      </c>
      <c r="I33" s="2">
        <v>32</v>
      </c>
      <c r="J33" s="2">
        <v>1951</v>
      </c>
      <c r="K33" s="4">
        <v>2160</v>
      </c>
      <c r="L33" s="2" t="s">
        <v>17</v>
      </c>
      <c r="M33" s="43" t="s">
        <v>23</v>
      </c>
      <c r="N33" s="5"/>
      <c r="O33" s="9"/>
      <c r="P33" s="6">
        <v>13</v>
      </c>
      <c r="Q33" s="6">
        <f t="shared" si="1"/>
        <v>-9</v>
      </c>
      <c r="R33" s="37"/>
      <c r="S33" s="38"/>
      <c r="T33" s="38"/>
    </row>
    <row r="34" spans="1:23" ht="36.75" customHeight="1" x14ac:dyDescent="0.25">
      <c r="B34" s="42">
        <f t="shared" si="0"/>
        <v>30</v>
      </c>
      <c r="C34" s="2" t="s">
        <v>131</v>
      </c>
      <c r="D34" s="2" t="s">
        <v>104</v>
      </c>
      <c r="E34" s="2" t="s">
        <v>83</v>
      </c>
      <c r="F34" s="2" t="s">
        <v>84</v>
      </c>
      <c r="G34" s="2" t="s">
        <v>85</v>
      </c>
      <c r="H34" s="2">
        <v>29</v>
      </c>
      <c r="I34" s="2">
        <v>31</v>
      </c>
      <c r="J34" s="25">
        <v>1972</v>
      </c>
      <c r="K34" s="4">
        <v>4230</v>
      </c>
      <c r="L34" s="2" t="s">
        <v>17</v>
      </c>
      <c r="M34" s="43" t="s">
        <v>8</v>
      </c>
      <c r="N34" s="5"/>
      <c r="O34" s="9"/>
      <c r="P34" s="6">
        <v>29.2</v>
      </c>
      <c r="Q34" s="6">
        <f t="shared" si="1"/>
        <v>0.19999999999999929</v>
      </c>
      <c r="R34" s="37">
        <v>1971</v>
      </c>
      <c r="S34" s="39"/>
      <c r="T34" s="40"/>
    </row>
    <row r="35" spans="1:23" ht="33" customHeight="1" x14ac:dyDescent="0.25">
      <c r="B35" s="48">
        <f t="shared" si="0"/>
        <v>31</v>
      </c>
      <c r="C35" s="49" t="s">
        <v>146</v>
      </c>
      <c r="D35" s="49" t="s">
        <v>104</v>
      </c>
      <c r="E35" s="49" t="s">
        <v>86</v>
      </c>
      <c r="F35" s="49" t="s">
        <v>87</v>
      </c>
      <c r="G35" s="49" t="s">
        <v>88</v>
      </c>
      <c r="H35" s="50">
        <v>5582</v>
      </c>
      <c r="I35" s="49">
        <v>10</v>
      </c>
      <c r="J35" s="49">
        <v>1963</v>
      </c>
      <c r="K35" s="51">
        <v>90000</v>
      </c>
      <c r="L35" s="49" t="s">
        <v>76</v>
      </c>
      <c r="M35" s="52" t="s">
        <v>8</v>
      </c>
      <c r="N35" s="5"/>
      <c r="O35" s="9"/>
      <c r="P35" s="11">
        <v>4000</v>
      </c>
      <c r="Q35" s="6">
        <f t="shared" si="1"/>
        <v>-1582</v>
      </c>
      <c r="R35" s="37">
        <v>1963</v>
      </c>
      <c r="S35" s="38"/>
      <c r="T35" s="38"/>
    </row>
    <row r="36" spans="1:23" ht="21.75" customHeight="1" x14ac:dyDescent="0.25">
      <c r="A36" s="19"/>
      <c r="B36" s="36" t="s">
        <v>150</v>
      </c>
      <c r="C36" s="19"/>
      <c r="D36" s="19"/>
      <c r="E36" s="19"/>
      <c r="F36" s="19"/>
      <c r="G36" s="20" t="s">
        <v>144</v>
      </c>
      <c r="H36" s="21">
        <f>SUM(H5:H35)</f>
        <v>9664.7999999999993</v>
      </c>
      <c r="I36" s="19"/>
      <c r="J36" s="20" t="s">
        <v>144</v>
      </c>
      <c r="K36" s="21">
        <f>SUM(K5:K35)</f>
        <v>621180</v>
      </c>
      <c r="L36" s="19"/>
      <c r="M36" s="19"/>
      <c r="N36" s="19"/>
      <c r="O36" s="22"/>
      <c r="P36" s="22"/>
      <c r="Q36" s="22"/>
      <c r="R36" s="22"/>
      <c r="S36" s="19"/>
      <c r="T36" s="19"/>
      <c r="U36" s="19"/>
      <c r="W36" s="34"/>
    </row>
    <row r="37" spans="1:23" ht="21.75" customHeight="1" x14ac:dyDescent="0.25">
      <c r="A37" s="19"/>
      <c r="B37" s="36"/>
      <c r="C37" s="19"/>
      <c r="D37" s="19"/>
      <c r="E37" s="19"/>
      <c r="F37" s="19"/>
      <c r="G37" s="20"/>
      <c r="H37" s="21"/>
      <c r="I37" s="19"/>
      <c r="J37" s="20"/>
      <c r="K37" s="21"/>
      <c r="L37" s="19"/>
      <c r="M37" s="19"/>
      <c r="N37" s="19"/>
      <c r="O37" s="22"/>
      <c r="P37" s="22"/>
      <c r="Q37" s="22"/>
      <c r="R37" s="22"/>
      <c r="S37" s="19"/>
      <c r="T37" s="19"/>
      <c r="U37" s="19"/>
      <c r="W37" s="34"/>
    </row>
    <row r="38" spans="1:23" ht="21" x14ac:dyDescent="0.35">
      <c r="A38" s="19"/>
      <c r="B38" s="33" t="s">
        <v>149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22"/>
      <c r="P38" s="22"/>
      <c r="Q38" s="22"/>
      <c r="R38" s="22"/>
      <c r="S38" s="19"/>
      <c r="T38" s="19"/>
      <c r="U38" s="19"/>
    </row>
    <row r="39" spans="1:23" ht="8.25" customHeight="1" x14ac:dyDescent="0.4">
      <c r="A39" s="1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22"/>
      <c r="P39" s="22"/>
      <c r="Q39" s="22"/>
      <c r="R39" s="22"/>
      <c r="S39" s="19"/>
      <c r="T39" s="19"/>
      <c r="U39" s="19"/>
    </row>
    <row r="40" spans="1:23" ht="53.25" customHeight="1" x14ac:dyDescent="0.25">
      <c r="A40" s="19"/>
      <c r="B40" s="53" t="s">
        <v>90</v>
      </c>
      <c r="C40" s="54" t="s">
        <v>91</v>
      </c>
      <c r="D40" s="54" t="s">
        <v>92</v>
      </c>
      <c r="E40" s="54" t="s">
        <v>0</v>
      </c>
      <c r="F40" s="54" t="s">
        <v>1</v>
      </c>
      <c r="G40" s="54" t="s">
        <v>4</v>
      </c>
      <c r="H40" s="54" t="s">
        <v>93</v>
      </c>
      <c r="I40" s="54" t="s">
        <v>94</v>
      </c>
      <c r="J40" s="54" t="s">
        <v>95</v>
      </c>
      <c r="K40" s="55" t="s">
        <v>138</v>
      </c>
      <c r="L40" s="19"/>
      <c r="M40" s="19"/>
      <c r="N40" s="19"/>
      <c r="O40" s="19"/>
      <c r="P40" s="22"/>
      <c r="Q40" s="22"/>
      <c r="R40" s="22"/>
      <c r="S40" s="22"/>
      <c r="T40" s="19"/>
      <c r="U40" s="19"/>
    </row>
    <row r="41" spans="1:23" ht="26.25" customHeight="1" x14ac:dyDescent="0.25">
      <c r="A41" s="19"/>
      <c r="B41" s="48">
        <f>SUM(B35+1)</f>
        <v>32</v>
      </c>
      <c r="C41" s="56" t="s">
        <v>134</v>
      </c>
      <c r="D41" s="56" t="s">
        <v>100</v>
      </c>
      <c r="E41" s="56" t="s">
        <v>135</v>
      </c>
      <c r="F41" s="56" t="s">
        <v>137</v>
      </c>
      <c r="G41" s="56" t="s">
        <v>89</v>
      </c>
      <c r="H41" s="56">
        <v>27</v>
      </c>
      <c r="I41" s="56">
        <v>102</v>
      </c>
      <c r="J41" s="56">
        <v>2014</v>
      </c>
      <c r="K41" s="57">
        <v>7100</v>
      </c>
      <c r="L41" s="19"/>
      <c r="M41" s="19"/>
      <c r="N41" s="19"/>
      <c r="O41" s="24"/>
      <c r="P41" s="24">
        <v>31.4</v>
      </c>
      <c r="Q41" s="24">
        <f>+P41-H41</f>
        <v>4.3999999999999986</v>
      </c>
      <c r="R41" s="24"/>
      <c r="S41" s="19"/>
      <c r="T41" s="19"/>
      <c r="U41" s="19"/>
    </row>
    <row r="42" spans="1:23" ht="27.75" customHeight="1" x14ac:dyDescent="0.3">
      <c r="A42" s="19"/>
      <c r="B42" s="41" t="s">
        <v>151</v>
      </c>
      <c r="C42" s="19"/>
      <c r="D42" s="19"/>
      <c r="E42" s="19"/>
      <c r="F42" s="19"/>
      <c r="G42" s="26" t="s">
        <v>144</v>
      </c>
      <c r="H42" s="27">
        <f>SUM(H41:H41)</f>
        <v>27</v>
      </c>
      <c r="I42" s="28"/>
      <c r="J42" s="26" t="s">
        <v>144</v>
      </c>
      <c r="K42" s="29">
        <f>SUM(K41:K41)</f>
        <v>7100</v>
      </c>
      <c r="L42" s="19"/>
      <c r="M42" s="19"/>
      <c r="N42" s="19"/>
      <c r="O42" s="30"/>
      <c r="P42" s="31"/>
      <c r="Q42" s="31"/>
      <c r="R42" s="30"/>
      <c r="S42" s="19"/>
      <c r="T42" s="19"/>
      <c r="U42" s="19"/>
    </row>
    <row r="43" spans="1:23" ht="21" customHeight="1" x14ac:dyDescent="0.3">
      <c r="A43" s="19"/>
      <c r="C43" s="19"/>
      <c r="D43" s="19"/>
      <c r="E43" s="19"/>
      <c r="F43" s="19"/>
      <c r="G43" s="26" t="s">
        <v>145</v>
      </c>
      <c r="H43" s="32">
        <f>+H36+H42</f>
        <v>9691.7999999999993</v>
      </c>
      <c r="I43" s="28"/>
      <c r="J43" s="26" t="s">
        <v>145</v>
      </c>
      <c r="K43" s="32">
        <f>+K36+K42</f>
        <v>628280</v>
      </c>
      <c r="L43" s="19"/>
      <c r="M43" s="19"/>
      <c r="N43" s="19"/>
      <c r="O43" s="30"/>
      <c r="P43" s="31"/>
      <c r="Q43" s="31"/>
      <c r="R43" s="30"/>
      <c r="S43" s="19"/>
      <c r="T43" s="19"/>
      <c r="U43" s="19"/>
    </row>
    <row r="44" spans="1:23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30"/>
      <c r="P44" s="31"/>
      <c r="Q44" s="31"/>
      <c r="R44" s="30"/>
      <c r="S44" s="19"/>
      <c r="T44" s="19"/>
      <c r="U44" s="19"/>
    </row>
  </sheetData>
  <pageMargins left="0.31496062992125984" right="0.31496062992125984" top="0.35433070866141736" bottom="0.55118110236220474" header="0.11811023622047245" footer="0.11811023622047245"/>
  <pageSetup scale="60" orientation="landscape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8A4B5799702DC4BA5596CA7B22C00A7" ma:contentTypeVersion="0" ma:contentTypeDescription="Crear nuevo documento." ma:contentTypeScope="" ma:versionID="9fe54c0b7f4961dacd937be823ec80b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bba8a198e9bb40c3eeca6d0bd41257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08AE04-12D0-4A57-8309-C0DBA72FA4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3AC38D-4044-4E47-9309-4234ED5385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418CB76-A014-47C0-8303-871FA6623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Riego, AP y Generación</vt:lpstr>
      <vt:lpstr>'Riego, AP y Generación'!Títulos_a_imprimir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Carvajal Espinoza (DOH)</dc:creator>
  <cp:lastModifiedBy>paula</cp:lastModifiedBy>
  <cp:lastPrinted>2013-01-15T15:45:38Z</cp:lastPrinted>
  <dcterms:created xsi:type="dcterms:W3CDTF">2012-12-20T11:21:51Z</dcterms:created>
  <dcterms:modified xsi:type="dcterms:W3CDTF">2020-11-11T16:15:05Z</dcterms:modified>
</cp:coreProperties>
</file>