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7CEAAA92-7E8A-4CC9-8E44-5353A0C49C1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I2" i="4" l="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<sst xmlns="http://schemas.openxmlformats.org/spreadsheetml/2006/main" count="17329" uniqueCount="539">
  <si>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</si>
  <si>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</si>
  <si>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</si>
  <si>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</si>
  <si>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</si>
  <si>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</si>
  <si>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</si>
  <si>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</si>
  <si>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</si>
  <si>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</si>
  <si>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</si>
  <si>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</si>
  <si>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</si>
  <si>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</si>
  <si>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</si>
  <si>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</si>
  <si>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</si>
  <si>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</si>
  <si>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</si>
  <si>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</si>
  <si>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</si>
  <si>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</si>
  <si>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</si>
  <si>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</si>
  <si>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</si>
  <si>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</si>
  <si>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</si>
  <si>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</si>
  <si>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</si>
  <si>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</si>
  <si>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</si>
  <si>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</si>
  <si>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</si>
  <si>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</si>
  <si>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</si>
  <si>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</si>
  <si>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</si>
  <si>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</si>
  <si>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</si>
  <si>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</si>
  <si>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</si>
  <si>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</si>
  <si>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</si>
  <si>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</si>
  <si>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</si>
  <si>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</si>
  <si>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</si>
  <si>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</si>
  <si>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</si>
  <si>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</si>
  <si>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</si>
  <si>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</si>
  <si>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</si>
  <si>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</si>
  <si>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</si>
  <si>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</si>
  <si>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</si>
  <si>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</si>
  <si>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</si>
  <si>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</si>
  <si>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</si>
  <si>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</si>
  <si>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</si>
  <si>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</si>
  <si>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</si>
  <si>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</si>
  <si>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</si>
  <si>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</si>
  <si>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</si>
  <si>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</si>
  <si>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</si>
  <si>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</si>
  <si>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</si>
  <si>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</si>
  <si>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</si>
  <si>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</si>
  <si>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</si>
  <si>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</si>
  <si>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</si>
  <si>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</si>
  <si>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</si>
  <si>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</si>
  <si>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</si>
  <si>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</si>
  <si>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</si>
  <si>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</si>
  <si>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</si>
  <si>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</si>
  <si>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</si>
  <si>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</si>
  <si>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</si>
  <si>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</si>
  <si>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</si>
  <si>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</si>
  <si>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</si>
  <si>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</si>
  <si>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</si>
  <si>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</si>
  <si>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</si>
  <si>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</si>
  <si>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</si>
  <si>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</si>
  <si>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</si>
  <si>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</si>
  <si>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</si>
  <si>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</si>
  <si>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</si>
  <si>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</si>
  <si>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</si>
  <si>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</si>
  <si>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</si>
  <si>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</si>
  <si>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</si>
  <si>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</si>
  <si>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</si>
  <si>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</si>
  <si>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</si>
  <si>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</si>
  <si>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</si>
  <si>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</si>
  <si>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</si>
  <si>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</si>
  <si>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</si>
  <si>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</si>
  <si>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</si>
  <si>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</si>
  <si>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</si>
  <si>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</si>
  <si>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</si>
  <si>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</si>
  <si>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</si>
  <si>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</si>
  <si>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</si>
  <si>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</si>
  <si>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</si>
  <si>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</si>
  <si>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</si>
  <si>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</si>
  <si>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</si>
  <si>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</si>
  <si>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</si>
  <si>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</si>
  <si>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</si>
  <si>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</si>
  <si>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</si>
  <si>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</si>
  <si>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</si>
  <si>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</si>
  <si>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</si>
  <si>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</si>
  <si>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</si>
  <si>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</si>
  <si>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</si>
  <si>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</si>
  <si>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</si>
  <si>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</si>
  <si>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</si>
  <si>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</si>
  <si>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</si>
  <si>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</si>
  <si>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</si>
  <si>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</si>
  <si>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</si>
  <si>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</si>
  <si>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</si>
  <si>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</si>
  <si>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</si>
  <si>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</si>
  <si>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</si>
  <si>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</si>
  <si>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</si>
  <si>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</si>
  <si>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</si>
  <si>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</si>
  <si>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</si>
  <si>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</si>
  <si>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</si>
  <si>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</si>
  <si>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</si>
  <si>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</si>
  <si>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</si>
  <si>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</si>
  <si>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</si>
  <si>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</si>
  <si>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</si>
  <si>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</si>
  <si>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</si>
  <si>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</si>
  <si>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</si>
  <si>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</si>
  <si>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</si>
  <si>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</si>
  <si>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</si>
  <si>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</si>
  <si>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</si>
  <si>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</si>
  <si>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</si>
  <si>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</si>
  <si>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</si>
  <si>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</si>
  <si>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</si>
  <si>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</si>
  <si>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</si>
  <si>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</si>
  <si>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</si>
  <si>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</si>
  <si>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</si>
  <si>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</si>
  <si>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</si>
  <si>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</si>
  <si>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</si>
  <si>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</si>
  <si>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</si>
  <si>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</si>
  <si>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</si>
  <si>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</si>
  <si>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</si>
  <si>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</si>
  <si>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</si>
  <si>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</si>
  <si>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</si>
  <si>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</si>
  <si>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</si>
  <si>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</si>
  <si>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</si>
  <si>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</si>
  <si>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</si>
  <si>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</si>
  <si>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</si>
  <si>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</si>
  <si>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</si>
  <si>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</si>
  <si>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</si>
  <si>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</si>
  <si>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</si>
  <si>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</si>
  <si>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</si>
  <si>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</si>
  <si>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</si>
  <si>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</si>
  <si>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</si>
  <si>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</si>
  <si>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</si>
  <si>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</si>
  <si>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</si>
  <si>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</si>
  <si>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</si>
  <si>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</si>
  <si>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</si>
  <si>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</si>
  <si>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</si>
  <si>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</si>
  <si>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</si>
  <si>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</si>
  <si>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</si>
  <si>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</si>
  <si>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</si>
  <si>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</si>
  <si>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</si>
  <si>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</si>
  <si>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</si>
  <si>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</si>
  <si>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</si>
  <si>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</si>
  <si>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</si>
  <si>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</si>
  <si>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</si>
  <si>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</si>
  <si>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</si>
  <si>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</si>
  <si>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</si>
  <si>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</si>
  <si>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</si>
  <si>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</si>
  <si>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</si>
  <si>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</si>
  <si>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</si>
  <si>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</si>
  <si>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</si>
  <si>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</si>
  <si>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</si>
  <si>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</si>
  <si>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</si>
  <si>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</si>
  <si>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</si>
  <si>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</si>
  <si>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</si>
  <si>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</si>
  <si>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</si>
  <si>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</si>
  <si>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</si>
  <si>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</si>
  <si>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</si>
  <si>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</si>
  <si>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</si>
  <si>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</si>
  <si>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</si>
  <si>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</si>
  <si>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</si>
  <si>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</si>
  <si>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</si>
  <si>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</si>
  <si>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</si>
  <si>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</si>
  <si>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</si>
  <si>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</si>
  <si>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</si>
  <si>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</si>
  <si>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</si>
  <si>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</si>
  <si>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</si>
  <si>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</si>
  <si>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</si>
  <si>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</si>
  <si>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</si>
  <si>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</si>
  <si>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</si>
  <si>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</si>
  <si>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</si>
  <si>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</si>
  <si>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</si>
  <si>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</si>
  <si>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</si>
  <si>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</si>
  <si>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</si>
  <si>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</si>
  <si>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</si>
  <si>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</si>
  <si>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</si>
  <si>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</si>
  <si>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</si>
  <si>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</si>
  <si>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</si>
  <si>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</si>
  <si>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</si>
  <si>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</si>
  <si>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</si>
  <si>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</si>
  <si>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</si>
  <si>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</si>
  <si>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</si>
  <si>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</si>
  <si>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</si>
  <si>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</si>
  <si>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</si>
  <si>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</si>
  <si>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</si>
  <si>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</si>
  <si>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</si>
  <si>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</si>
  <si>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</si>
  <si>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</si>
  <si>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</si>
  <si>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</si>
  <si>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</si>
  <si>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</si>
  <si>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</si>
  <si>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</si>
  <si>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</si>
  <si>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</si>
  <si>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</si>
  <si>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</si>
  <si>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</si>
  <si>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</si>
  <si>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</si>
  <si>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</si>
  <si>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</si>
  <si>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</si>
  <si>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</si>
  <si>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</si>
  <si>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</si>
  <si>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</si>
  <si>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</si>
  <si>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</si>
  <si>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</si>
  <si>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</si>
  <si>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</si>
  <si>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</si>
  <si>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</si>
  <si>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</si>
  <si>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</si>
  <si>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</si>
  <si>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</si>
  <si>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</si>
  <si>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</si>
  <si>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</si>
  <si>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</si>
  <si>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</si>
  <si>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</si>
  <si>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</si>
  <si>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</si>
  <si>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</si>
  <si>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</si>
  <si>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</si>
  <si>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</si>
  <si>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</si>
  <si>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</si>
  <si>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</si>
  <si>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</si>
  <si>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</si>
  <si>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</si>
  <si>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</si>
  <si>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</si>
  <si>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</si>
  <si>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</si>
  <si>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</si>
  <si>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</si>
  <si>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</si>
  <si>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</si>
  <si>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</si>
  <si>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</si>
  <si>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</si>
  <si>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</si>
  <si>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</si>
  <si>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</si>
  <si>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</si>
  <si>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</si>
  <si>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</si>
  <si>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</si>
  <si>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</si>
  <si>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</si>
  <si>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</si>
  <si>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</si>
  <si>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</si>
  <si>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</si>
  <si>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</si>
  <si>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</si>
  <si>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</si>
  <si>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</si>
  <si>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</si>
  <si>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</si>
  <si>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</si>
  <si>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</si>
  <si>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</si>
  <si>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</si>
  <si>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</si>
  <si>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</si>
  <si>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</si>
  <si>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</si>
  <si>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</si>
  <si>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</si>
  <si>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</si>
  <si>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</si>
  <si>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</si>
  <si>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</si>
  <si>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</si>
  <si>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</si>
  <si>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</si>
  <si>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</si>
  <si>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</si>
  <si>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</si>
  <si>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</si>
  <si>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</si>
  <si>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</si>
  <si>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</si>
  <si>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</si>
  <si>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</si>
  <si>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</si>
  <si>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</si>
  <si>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</si>
  <si>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</si>
  <si>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</si>
  <si>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</si>
  <si>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</si>
  <si>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</si>
  <si>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</si>
  <si>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</si>
  <si>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</si>
  <si>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</si>
  <si>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</si>
  <si>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</si>
  <si>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</si>
  <si>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</si>
  <si>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</si>
  <si>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</si>
  <si>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</si>
  <si>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</si>
  <si>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</si>
  <si>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</si>
  <si>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</si>
  <si>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</si>
  <si>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</si>
  <si>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</si>
  <si>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</si>
  <si>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</si>
  <si>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</si>
  <si>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</si>
  <si>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</si>
  <si>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</si>
  <si>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</si>
  <si>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</si>
  <si>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</si>
  <si>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</si>
  <si>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</si>
  <si>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</si>
  <si>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</si>
  <si>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</si>
  <si>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</si>
  <si>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</si>
  <si>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</si>
  <si>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</si>
  <si>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</si>
  <si>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</si>
  <si>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</si>
  <si>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</si>
  <si>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</si>
  <si>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</si>
  <si>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</si>
  <si>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</si>
  <si>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</si>
  <si>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</si>
  <si>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</si>
  <si>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</si>
  <si>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</si>
  <si>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</si>
  <si>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Variación Edificios (kilotoneladas CO₂e)</t>
  </si>
  <si>
    <t>Variación Porcentual Edificios (%)</t>
  </si>
  <si>
    <t>Edificios (toneladas CO₂e per cápita)</t>
  </si>
  <si>
    <t>Variación Industria (kilotoneladas CO₂e)</t>
  </si>
  <si>
    <t>Variación Porcentual Industria (%)</t>
  </si>
  <si>
    <t>Industria (toneladas CO₂e per cápita)</t>
  </si>
  <si>
    <t>Variación UCTUS (kilotoneladas CO₂e)</t>
  </si>
  <si>
    <t>Variación Porcentual UCTUS (%)</t>
  </si>
  <si>
    <t>UCTUS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</si>
  <si>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</si>
  <si>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</si>
  <si>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</si>
  <si>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Variación Transporte (kilotoneladas CO₂e)</t>
  </si>
  <si>
    <t>Variación Porcentual Transporte (%)</t>
  </si>
  <si>
    <t>Transporte (toneladas CO₂e per cápita)</t>
  </si>
  <si>
    <t>Variación Manufactura y Construcción (kilotoneladas CO₂e)</t>
  </si>
  <si>
    <t>Variación Porcentual Manufactura y Construcción (%)</t>
  </si>
  <si>
    <t>Manufactura y Construcción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</si>
  <si>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</si>
  <si>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</si>
  <si>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</si>
  <si>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Electricidad y Calor (kilotoneladas CO₂e)</t>
  </si>
  <si>
    <t>Variación Porcentual Electricidad y Calor (%)</t>
  </si>
  <si>
    <t>Electricidad y Calor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</si>
</sst>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2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5"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MUNDO" displayName="Emisiones_CO2_CO2eq_MUNDO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24">
      <calculatedColumnFormula>SUM(Emisiones_CO2_CO2eq_MUNDO[[#This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E3479-CE84-4EC9-A714-56194D02FE64}" name="Emisiones_CO2_CO2eq_LA" displayName="Emisiones_CO2_CO2eq_LA" ref="A1:AJ514" totalsRowShown="0">
  <autoFilter ref="A1:AJ514" xr:uid="{D4E9B0EC-B19F-4F40-B13A-0514496BA485}"/>
  <tableColumns count="36">
    <tableColumn id="1" xr3:uid="{38DACFD4-FA5B-4C83-B579-2C79E2CAAA3D}" name="País"/>
    <tableColumn id="2" xr3:uid="{91E6BF11-D68D-4AAB-8D06-A2A5FF7B31B9}" name="País Español"/>
    <tableColumn id="3" xr3:uid="{02A50CD6-4551-494E-BB82-81255184C36C}" name="Código País"/>
    <tableColumn id="4" xr3:uid="{B181F5B2-CE86-4EBB-85F0-6C8DD64600FD}" name="Año"/>
    <tableColumn id="5" xr3:uid="{5696E2FF-CA61-40B0-900E-D4DF3B7213EE}" name="Edificios (kilotoneladas CO₂e)"/>
    <tableColumn id="14" xr3:uid="{D28F72A4-E6C5-4CE9-AE26-F30E920E7E1E}" name="Variación Edificios (kilotoneladas CO₂e)" dataDxfId="23">
      <calculatedColumnFormula>IF(A1=Emisiones_CO2_CO2eq_LA[[#This Row],[País]],IFERROR(Emisiones_CO2_CO2eq_LA[[#This Row],[Edificios (kilotoneladas CO₂e)]]-E1,0),0)</calculatedColumnFormula>
    </tableColumn>
    <tableColumn id="15" xr3:uid="{33C39382-F58F-419C-A221-42C933F045B7}" name="Variación Porcentual Edificios (%)" dataDxfId="22">
      <calculatedColumnFormula>IF(A1=Emisiones_CO2_CO2eq_LA[[#This Row],[País]],IFERROR(((Emisiones_CO2_CO2eq_LA[[#This Row],[Edificios (kilotoneladas CO₂e)]]-E1)/E1)*100,0),0)</calculatedColumnFormula>
    </tableColumn>
    <tableColumn id="16" xr3:uid="{EADD2272-4235-41F2-BEEF-7F6F767E0F39}" name="Edificios (toneladas CO₂e per cápita)" dataDxfId="21"/>
    <tableColumn id="6" xr3:uid="{D2EEF634-C4E8-4514-A843-E48950324F53}" name="Industria (kilotoneladas CO₂e)"/>
    <tableColumn id="17" xr3:uid="{6E1F9BEE-1099-4BB7-BEE2-9C5A630A1309}" name="Variación Industria (kilotoneladas CO₂e)" dataDxfId="20">
      <calculatedColumnFormula>IF(A1=Emisiones_CO2_CO2eq_LA[[#This Row],[País]],IFERROR(Emisiones_CO2_CO2eq_LA[[#This Row],[Industria (kilotoneladas CO₂e)]]-I1,0),0)</calculatedColumnFormula>
    </tableColumn>
    <tableColumn id="18" xr3:uid="{D257EC94-6C6B-453D-A9FC-8C4DDE619568}" name="Variación Porcentual Industria (%)" dataDxfId="19">
      <calculatedColumnFormula>IF(A1=Emisiones_CO2_CO2eq_LA[[#This Row],[País]],IFERROR(((Emisiones_CO2_CO2eq_LA[[#This Row],[Industria (kilotoneladas CO₂e)]]-I1)/I1)*100,0),0)</calculatedColumnFormula>
    </tableColumn>
    <tableColumn id="19" xr3:uid="{67BBC210-FCBB-4E9B-BFA2-0CB6741A5406}" name="Industria (toneladas CO₂e per cápita)" dataDxfId="18"/>
    <tableColumn id="7" xr3:uid="{D521BB59-1BB4-458D-9225-D3B581E1A4C0}" name="UCTUS (kilotoneladas CO₂e)"/>
    <tableColumn id="20" xr3:uid="{2FC48872-7A2F-4E97-ABED-340B1CCBFCFC}" name="Variación UCTUS (kilotoneladas CO₂e)" dataDxfId="17">
      <calculatedColumnFormula>IF(A1=Emisiones_CO2_CO2eq_LA[[#This Row],[País]],IFERROR(Emisiones_CO2_CO2eq_LA[[#This Row],[UCTUS (kilotoneladas CO₂e)]]-M1,0),0)</calculatedColumnFormula>
    </tableColumn>
    <tableColumn id="21" xr3:uid="{4581B0A9-488B-44C2-9113-D96765DA5195}" name="Variación Porcentual UCTUS (%)" dataDxfId="16">
      <calculatedColumnFormula>IF(A1=Emisiones_CO2_CO2eq_LA[[#This Row],[País]],IFERROR(((Emisiones_CO2_CO2eq_LA[[#This Row],[UCTUS (kilotoneladas CO₂e)]]-M1)/M1)*100,0),0)</calculatedColumnFormula>
    </tableColumn>
    <tableColumn id="22" xr3:uid="{D5993DE6-8C2A-4922-B314-3FBB403CD82A}" name="UCTUS (toneladas CO₂e per cápita)" dataDxfId="15"/>
    <tableColumn id="8" xr3:uid="{718BA5C3-0832-4AD4-8DA4-2CFF714C7B67}" name="Otras Quemas de Combustible (kilotoneladas CO₂e)"/>
    <tableColumn id="23" xr3:uid="{C776A862-2BBE-4AF8-BC45-444E13986BDF}" name="Variación Otras Quemas de Combustible (kilotoneladas CO₂e)" dataDxfId="14">
      <calculatedColumnFormula>IF(A1=Emisiones_CO2_CO2eq_LA[[#This Row],[País]],IFERROR(Emisiones_CO2_CO2eq_LA[[#This Row],[Otras Quemas de Combustible (kilotoneladas CO₂e)]]-Q1,0),0)</calculatedColumnFormula>
    </tableColumn>
    <tableColumn id="24" xr3:uid="{51E51EE0-1D88-488A-85DD-838E82E27F29}" name="Variación Porcentual Otras Quemas de Combustible (%)" dataDxfId="13">
      <calculatedColumnFormula>IF(A1=Emisiones_CO2_CO2eq_LA[[#This Row],[País]],IFERROR(((Emisiones_CO2_CO2eq_LA[[#This Row],[Otras Quemas de Combustible (kilotoneladas CO₂e)]]-Q1)/Q1)*100,0),0)</calculatedColumnFormula>
    </tableColumn>
    <tableColumn id="25" xr3:uid="{BF6FB150-0E78-4AF7-A5F0-BDC1C7EC24E8}" name="Otras Quemas de Combustible (toneladas CO₂e per cápita)" dataDxfId="12"/>
    <tableColumn id="9" xr3:uid="{A0438EE4-D2B5-45E4-817E-7E8967EF185B}" name="Transporte (kilotoneladas CO₂e)"/>
    <tableColumn id="26" xr3:uid="{0BA8B05E-0BDD-43C4-816A-2AAAA58775DD}" name="Variación Transporte (kilotoneladas CO₂e)" dataDxfId="11">
      <calculatedColumnFormula>IF(A1=Emisiones_CO2_CO2eq_LA[[#This Row],[País]],IFERROR(Emisiones_CO2_CO2eq_LA[[#This Row],[Transporte (kilotoneladas CO₂e)]]-U1,0),0)</calculatedColumnFormula>
    </tableColumn>
    <tableColumn id="27" xr3:uid="{866E1683-6A40-4DCE-BD26-E48ECB40C861}" name="Variación Porcentual Transporte (%)" dataDxfId="10">
      <calculatedColumnFormula>IF(A1=Emisiones_CO2_CO2eq_LA[[#This Row],[País]],IFERROR(((Emisiones_CO2_CO2eq_LA[[#This Row],[Transporte (kilotoneladas CO₂e)]]-U1)/U1)*100,0),0)</calculatedColumnFormula>
    </tableColumn>
    <tableColumn id="28" xr3:uid="{178DB3B5-FB34-4241-BCC2-3DF55E720789}" name="Transporte (toneladas CO₂e per cápita)" dataDxfId="9"/>
    <tableColumn id="10" xr3:uid="{F3AE249E-D97D-4C99-A042-DF1BF6C37C19}" name="Manufactura y Construcción (kilotoneladas CO₂e)"/>
    <tableColumn id="29" xr3:uid="{836A22EC-3E00-4F7E-BC8C-137F276A4216}" name="Variación Manufactura y Construcción (kilotoneladas CO₂e)" dataDxfId="8">
      <calculatedColumnFormula>IF(A1=Emisiones_CO2_CO2eq_LA[[#This Row],[País]],IFERROR(Emisiones_CO2_CO2eq_LA[[#This Row],[Manufactura y Construcción (kilotoneladas CO₂e)]]-Y1,0),0)</calculatedColumnFormula>
    </tableColumn>
    <tableColumn id="30" xr3:uid="{0F0C80E1-A1B6-4BDC-88C5-8FE9C91E493B}" name="Variación Porcentual Manufactura y Construcción (%)" dataDxfId="7">
      <calculatedColumnFormula>IF(A1=Emisiones_CO2_CO2eq_LA[[#This Row],[País]],IFERROR(((Emisiones_CO2_CO2eq_LA[[#This Row],[Manufactura y Construcción (kilotoneladas CO₂e)]]-Y1)/Y1)*100,0),0)</calculatedColumnFormula>
    </tableColumn>
    <tableColumn id="31" xr3:uid="{C44E9E23-25B8-485D-8789-D8E5ABA8DE1E}" name="Manufactura y Construcción (toneladas CO₂e per cápita)" dataDxfId="6"/>
    <tableColumn id="11" xr3:uid="{5E930FF8-D84E-4F7A-8FB9-5D4FEB3D00CA}" name="Emisiones Fugitivas (kilotoneladas CO₂e)"/>
    <tableColumn id="32" xr3:uid="{054001C6-EB98-4F04-90B3-036D09108D4F}" name="Variación Emisiones Fugitivas (kilotoneladas CO₂e)" dataDxfId="5">
      <calculatedColumnFormula>IF(A1=Emisiones_CO2_CO2eq_LA[[#This Row],[País]],IFERROR(Emisiones_CO2_CO2eq_LA[[#This Row],[Emisiones Fugitivas (kilotoneladas CO₂e)]]-AC1,0),0)</calculatedColumnFormula>
    </tableColumn>
    <tableColumn id="33" xr3:uid="{AF42950F-BB6B-47D7-93B3-8FE12FF20DC0}" name="Variación Porcentual Emisiones Fugitivas (%)" dataDxfId="4">
      <calculatedColumnFormula>IF(A1=Emisiones_CO2_CO2eq_LA[[#This Row],[País]],IFERROR(((Emisiones_CO2_CO2eq_LA[[#This Row],[Emisiones Fugitivas (kilotoneladas CO₂e)]]-AC1)/AC1)*100,0),0)</calculatedColumnFormula>
    </tableColumn>
    <tableColumn id="34" xr3:uid="{B51DB7C5-3945-4109-BA59-2D3DC69DCF53}" name="Emisiones Fugitivas (toneladas CO₂e per cápita)" dataDxfId="3"/>
    <tableColumn id="12" xr3:uid="{720B41D1-F217-4789-BEE8-25272605ADD5}" name="Electricidad y Calor (kilotoneladas CO₂e)"/>
    <tableColumn id="35" xr3:uid="{630B549B-23AF-42A9-8EB0-BC180774ED2E}" name="Variación Electricidad y Calor (kilotoneladas CO₂e)" dataDxfId="2">
      <calculatedColumnFormula>IF(A1=Emisiones_CO2_CO2eq_LA[[#This Row],[País]],IFERROR(Emisiones_CO2_CO2eq_LA[[#This Row],[Electricidad y Calor (kilotoneladas CO₂e)]]-AG1,0),0)</calculatedColumnFormula>
    </tableColumn>
    <tableColumn id="36" xr3:uid="{E3F60E37-ADF4-4D2A-A1AB-46E9E8BF0F22}" name="Variación Porcentual Electricidad y Calor (%)" dataDxfId="1">
      <calculatedColumnFormula>IF(A1=Emisiones_CO2_CO2eq_LA[[#This Row],[País]],IFERROR(((Emisiones_CO2_CO2eq_LA[[#This Row],[Electricidad y Calor (kilotoneladas CO₂e)]]-AG1)/AG1)*100,0),0)</calculatedColumnFormula>
    </tableColumn>
    <tableColumn id="37" xr3:uid="{DFF4827E-C28A-45FE-9ED8-D40F3BDA8E16}" name="Electricidad y Calor (toneladas CO₂e per cápit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C11" sqref="C11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SUM(Emisiones_CO2_CO2eq_MUNDO[[#This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SUM(Emisiones_CO2_CO2eq_MUNDO[[#This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SUM(Emisiones_CO2_CO2eq_MUNDO[[#This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SUM(Emisiones_CO2_CO2eq_MUNDO[[#This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SUM(Emisiones_CO2_CO2eq_MUNDO[[#This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SUM(Emisiones_CO2_CO2eq_MUNDO[[#This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SUM(Emisiones_CO2_CO2eq_MUNDO[[#This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SUM(Emisiones_CO2_CO2eq_MUNDO[[#This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SUM(Emisiones_CO2_CO2eq_MUNDO[[#This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SUM(Emisiones_CO2_CO2eq_MUNDO[[#This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SUM(Emisiones_CO2_CO2eq_MUNDO[[#This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SUM(Emisiones_CO2_CO2eq_MUNDO[[#This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SUM(Emisiones_CO2_CO2eq_MUNDO[[#This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SUM(Emisiones_CO2_CO2eq_MUNDO[[#This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SUM(Emisiones_CO2_CO2eq_MUNDO[[#This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SUM(Emisiones_CO2_CO2eq_MUNDO[[#This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SUM(Emisiones_CO2_CO2eq_MUNDO[[#This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SUM(Emisiones_CO2_CO2eq_MUNDO[[#This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SUM(Emisiones_CO2_CO2eq_MUNDO[[#This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SUM(Emisiones_CO2_CO2eq_MUNDO[[#This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SUM(Emisiones_CO2_CO2eq_MUNDO[[#This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SUM(Emisiones_CO2_CO2eq_MUNDO[[#This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SUM(Emisiones_CO2_CO2eq_MUNDO[[#This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SUM(Emisiones_CO2_CO2eq_MUNDO[[#This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SUM(Emisiones_CO2_CO2eq_MUNDO[[#This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SUM(Emisiones_CO2_CO2eq_MUNDO[[#This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SUM(Emisiones_CO2_CO2eq_MUNDO[[#This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SUM(Emisiones_CO2_CO2eq_MUNDO[[#This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SUM(Emisiones_CO2_CO2eq_MUNDO[[#This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SUM(Emisiones_CO2_CO2eq_MUNDO[[#This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SUM(Emisiones_CO2_CO2eq_MUNDO[[#This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SUM(Emisiones_CO2_CO2eq_MUNDO[[#This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SUM(Emisiones_CO2_CO2eq_MUNDO[[#This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SUM(Emisiones_CO2_CO2eq_MUNDO[[#This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SUM(Emisiones_CO2_CO2eq_MUNDO[[#This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SUM(Emisiones_CO2_CO2eq_MUNDO[[#This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SUM(Emisiones_CO2_CO2eq_MUNDO[[#This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SUM(Emisiones_CO2_CO2eq_MUNDO[[#This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SUM(Emisiones_CO2_CO2eq_MUNDO[[#This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SUM(Emisiones_CO2_CO2eq_MUNDO[[#This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SUM(Emisiones_CO2_CO2eq_MUNDO[[#This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SUM(Emisiones_CO2_CO2eq_MUNDO[[#This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SUM(Emisiones_CO2_CO2eq_MUNDO[[#This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SUM(Emisiones_CO2_CO2eq_MUNDO[[#This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SUM(Emisiones_CO2_CO2eq_MUNDO[[#This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SUM(Emisiones_CO2_CO2eq_MUNDO[[#This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SUM(Emisiones_CO2_CO2eq_MUNDO[[#This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SUM(Emisiones_CO2_CO2eq_MUNDO[[#This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SUM(Emisiones_CO2_CO2eq_MUNDO[[#This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SUM(Emisiones_CO2_CO2eq_MUNDO[[#This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SUM(Emisiones_CO2_CO2eq_MUNDO[[#This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SUM(Emisiones_CO2_CO2eq_MUNDO[[#This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SUM(Emisiones_CO2_CO2eq_MUNDO[[#This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SUM(Emisiones_CO2_CO2eq_MUNDO[[#This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SUM(Emisiones_CO2_CO2eq_MUNDO[[#This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SUM(Emisiones_CO2_CO2eq_MUNDO[[#This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SUM(Emisiones_CO2_CO2eq_MUNDO[[#This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SUM(Emisiones_CO2_CO2eq_MUNDO[[#This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SUM(Emisiones_CO2_CO2eq_MUNDO[[#This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SUM(Emisiones_CO2_CO2eq_MUNDO[[#This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SUM(Emisiones_CO2_CO2eq_MUNDO[[#This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SUM(Emisiones_CO2_CO2eq_MUNDO[[#This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SUM(Emisiones_CO2_CO2eq_MUNDO[[#This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SUM(Emisiones_CO2_CO2eq_MUNDO[[#This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SUM(Emisiones_CO2_CO2eq_MUNDO[[#This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SUM(Emisiones_CO2_CO2eq_MUNDO[[#This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SUM(Emisiones_CO2_CO2eq_MUNDO[[#This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SUM(Emisiones_CO2_CO2eq_MUNDO[[#This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SUM(Emisiones_CO2_CO2eq_MUNDO[[#This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SUM(Emisiones_CO2_CO2eq_MUNDO[[#This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SUM(Emisiones_CO2_CO2eq_MUNDO[[#This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SUM(Emisiones_CO2_CO2eq_MUNDO[[#This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SUM(Emisiones_CO2_CO2eq_MUNDO[[#This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SUM(Emisiones_CO2_CO2eq_MUNDO[[#This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SUM(Emisiones_CO2_CO2eq_MUNDO[[#This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SUM(Emisiones_CO2_CO2eq_MUNDO[[#This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SUM(Emisiones_CO2_CO2eq_MUNDO[[#This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SUM(Emisiones_CO2_CO2eq_MUNDO[[#This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SUM(Emisiones_CO2_CO2eq_MUNDO[[#This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SUM(Emisiones_CO2_CO2eq_MUNDO[[#This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SUM(Emisiones_CO2_CO2eq_MUNDO[[#This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SUM(Emisiones_CO2_CO2eq_MUNDO[[#This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SUM(Emisiones_CO2_CO2eq_MUNDO[[#This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SUM(Emisiones_CO2_CO2eq_MUNDO[[#This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SUM(Emisiones_CO2_CO2eq_MUNDO[[#This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SUM(Emisiones_CO2_CO2eq_MUNDO[[#This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SUM(Emisiones_CO2_CO2eq_MUNDO[[#This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SUM(Emisiones_CO2_CO2eq_MUNDO[[#This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SUM(Emisiones_CO2_CO2eq_MUNDO[[#This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SUM(Emisiones_CO2_CO2eq_MUNDO[[#This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SUM(Emisiones_CO2_CO2eq_MUNDO[[#This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SUM(Emisiones_CO2_CO2eq_MUNDO[[#This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SUM(Emisiones_CO2_CO2eq_MUNDO[[#This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SUM(Emisiones_CO2_CO2eq_MUNDO[[#This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SUM(Emisiones_CO2_CO2eq_MUNDO[[#This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SUM(Emisiones_CO2_CO2eq_MUNDO[[#This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SUM(Emisiones_CO2_CO2eq_MUNDO[[#This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SUM(Emisiones_CO2_CO2eq_MUNDO[[#This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SUM(Emisiones_CO2_CO2eq_MUNDO[[#This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SUM(Emisiones_CO2_CO2eq_MUNDO[[#This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SUM(Emisiones_CO2_CO2eq_MUNDO[[#This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SUM(Emisiones_CO2_CO2eq_MUNDO[[#This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SUM(Emisiones_CO2_CO2eq_MUNDO[[#This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SUM(Emisiones_CO2_CO2eq_MUNDO[[#This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SUM(Emisiones_CO2_CO2eq_MUNDO[[#This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SUM(Emisiones_CO2_CO2eq_MUNDO[[#This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SUM(Emisiones_CO2_CO2eq_MUNDO[[#This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SUM(Emisiones_CO2_CO2eq_MUNDO[[#This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SUM(Emisiones_CO2_CO2eq_MUNDO[[#This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SUM(Emisiones_CO2_CO2eq_MUNDO[[#This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SUM(Emisiones_CO2_CO2eq_MUNDO[[#This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SUM(Emisiones_CO2_CO2eq_MUNDO[[#This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SUM(Emisiones_CO2_CO2eq_MUNDO[[#This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SUM(Emisiones_CO2_CO2eq_MUNDO[[#This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SUM(Emisiones_CO2_CO2eq_MUNDO[[#This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SUM(Emisiones_CO2_CO2eq_MUNDO[[#This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SUM(Emisiones_CO2_CO2eq_MUNDO[[#This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SUM(Emisiones_CO2_CO2eq_MUNDO[[#This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SUM(Emisiones_CO2_CO2eq_MUNDO[[#This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SUM(Emisiones_CO2_CO2eq_MUNDO[[#This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SUM(Emisiones_CO2_CO2eq_MUNDO[[#This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SUM(Emisiones_CO2_CO2eq_MUNDO[[#This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SUM(Emisiones_CO2_CO2eq_MUNDO[[#This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SUM(Emisiones_CO2_CO2eq_MUNDO[[#This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SUM(Emisiones_CO2_CO2eq_MUNDO[[#This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SUM(Emisiones_CO2_CO2eq_MUNDO[[#This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SUM(Emisiones_CO2_CO2eq_MUNDO[[#This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SUM(Emisiones_CO2_CO2eq_MUNDO[[#This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SUM(Emisiones_CO2_CO2eq_MUNDO[[#This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SUM(Emisiones_CO2_CO2eq_MUNDO[[#This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SUM(Emisiones_CO2_CO2eq_MUNDO[[#This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SUM(Emisiones_CO2_CO2eq_MUNDO[[#This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SUM(Emisiones_CO2_CO2eq_MUNDO[[#This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SUM(Emisiones_CO2_CO2eq_MUNDO[[#This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SUM(Emisiones_CO2_CO2eq_MUNDO[[#This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SUM(Emisiones_CO2_CO2eq_MUNDO[[#This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SUM(Emisiones_CO2_CO2eq_MUNDO[[#This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SUM(Emisiones_CO2_CO2eq_MUNDO[[#This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SUM(Emisiones_CO2_CO2eq_MUNDO[[#This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SUM(Emisiones_CO2_CO2eq_MUNDO[[#This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SUM(Emisiones_CO2_CO2eq_MUNDO[[#This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SUM(Emisiones_CO2_CO2eq_MUNDO[[#This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SUM(Emisiones_CO2_CO2eq_MUNDO[[#This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SUM(Emisiones_CO2_CO2eq_MUNDO[[#This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SUM(Emisiones_CO2_CO2eq_MUNDO[[#This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SUM(Emisiones_CO2_CO2eq_MUNDO[[#This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SUM(Emisiones_CO2_CO2eq_MUNDO[[#This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SUM(Emisiones_CO2_CO2eq_MUNDO[[#This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SUM(Emisiones_CO2_CO2eq_MUNDO[[#This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SUM(Emisiones_CO2_CO2eq_MUNDO[[#This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SUM(Emisiones_CO2_CO2eq_MUNDO[[#This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SUM(Emisiones_CO2_CO2eq_MUNDO[[#This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SUM(Emisiones_CO2_CO2eq_MUNDO[[#This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SUM(Emisiones_CO2_CO2eq_MUNDO[[#This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SUM(Emisiones_CO2_CO2eq_MUNDO[[#This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SUM(Emisiones_CO2_CO2eq_MUNDO[[#This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SUM(Emisiones_CO2_CO2eq_MUNDO[[#This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SUM(Emisiones_CO2_CO2eq_MUNDO[[#This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SUM(Emisiones_CO2_CO2eq_MUNDO[[#This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SUM(Emisiones_CO2_CO2eq_MUNDO[[#This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SUM(Emisiones_CO2_CO2eq_MUNDO[[#This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SUM(Emisiones_CO2_CO2eq_MUNDO[[#This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SUM(Emisiones_CO2_CO2eq_MUNDO[[#This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SUM(Emisiones_CO2_CO2eq_MUNDO[[#This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SUM(Emisiones_CO2_CO2eq_MUNDO[[#This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SUM(Emisiones_CO2_CO2eq_MUNDO[[#This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SUM(Emisiones_CO2_CO2eq_MUNDO[[#This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SUM(Emisiones_CO2_CO2eq_MUNDO[[#This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SUM(Emisiones_CO2_CO2eq_MUNDO[[#This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SUM(Emisiones_CO2_CO2eq_MUNDO[[#This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SUM(Emisiones_CO2_CO2eq_MUNDO[[#This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SUM(Emisiones_CO2_CO2eq_MUNDO[[#This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SUM(Emisiones_CO2_CO2eq_MUNDO[[#This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SUM(Emisiones_CO2_CO2eq_MUNDO[[#This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SUM(Emisiones_CO2_CO2eq_MUNDO[[#This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SUM(Emisiones_CO2_CO2eq_MUNDO[[#This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SUM(Emisiones_CO2_CO2eq_MUNDO[[#This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SUM(Emisiones_CO2_CO2eq_MUNDO[[#This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SUM(Emisiones_CO2_CO2eq_MUNDO[[#This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SUM(Emisiones_CO2_CO2eq_MUNDO[[#This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SUM(Emisiones_CO2_CO2eq_MUNDO[[#This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SUM(Emisiones_CO2_CO2eq_MUNDO[[#This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SUM(Emisiones_CO2_CO2eq_MUNDO[[#This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SUM(Emisiones_CO2_CO2eq_MUNDO[[#This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SUM(Emisiones_CO2_CO2eq_MUNDO[[#This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SUM(Emisiones_CO2_CO2eq_MUNDO[[#This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SUM(Emisiones_CO2_CO2eq_MUNDO[[#This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SUM(Emisiones_CO2_CO2eq_MUNDO[[#This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SUM(Emisiones_CO2_CO2eq_MUNDO[[#This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SUM(Emisiones_CO2_CO2eq_MUNDO[[#This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SUM(Emisiones_CO2_CO2eq_MUNDO[[#This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SUM(Emisiones_CO2_CO2eq_MUNDO[[#This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SUM(Emisiones_CO2_CO2eq_MUNDO[[#This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SUM(Emisiones_CO2_CO2eq_MUNDO[[#This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SUM(Emisiones_CO2_CO2eq_MUNDO[[#This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SUM(Emisiones_CO2_CO2eq_MUNDO[[#This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SUM(Emisiones_CO2_CO2eq_MUNDO[[#This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SUM(Emisiones_CO2_CO2eq_MUNDO[[#This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SUM(Emisiones_CO2_CO2eq_MUNDO[[#This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SUM(Emisiones_CO2_CO2eq_MUNDO[[#This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SUM(Emisiones_CO2_CO2eq_MUNDO[[#This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SUM(Emisiones_CO2_CO2eq_MUNDO[[#This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SUM(Emisiones_CO2_CO2eq_MUNDO[[#This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SUM(Emisiones_CO2_CO2eq_MUNDO[[#This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SUM(Emisiones_CO2_CO2eq_MUNDO[[#This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SUM(Emisiones_CO2_CO2eq_MUNDO[[#This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SUM(Emisiones_CO2_CO2eq_MUNDO[[#This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SUM(Emisiones_CO2_CO2eq_MUNDO[[#This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SUM(Emisiones_CO2_CO2eq_MUNDO[[#This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SUM(Emisiones_CO2_CO2eq_MUNDO[[#This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SUM(Emisiones_CO2_CO2eq_MUNDO[[#This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SUM(Emisiones_CO2_CO2eq_MUNDO[[#This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SUM(Emisiones_CO2_CO2eq_MUNDO[[#This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SUM(Emisiones_CO2_CO2eq_MUNDO[[#This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SUM(Emisiones_CO2_CO2eq_MUNDO[[#This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SUM(Emisiones_CO2_CO2eq_MUNDO[[#This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SUM(Emisiones_CO2_CO2eq_MUNDO[[#This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SUM(Emisiones_CO2_CO2eq_MUNDO[[#This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SUM(Emisiones_CO2_CO2eq_MUNDO[[#This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SUM(Emisiones_CO2_CO2eq_MUNDO[[#This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SUM(Emisiones_CO2_CO2eq_MUNDO[[#This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SUM(Emisiones_CO2_CO2eq_MUNDO[[#This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SUM(Emisiones_CO2_CO2eq_MUNDO[[#This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SUM(Emisiones_CO2_CO2eq_MUNDO[[#This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SUM(Emisiones_CO2_CO2eq_MUNDO[[#This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SUM(Emisiones_CO2_CO2eq_MUNDO[[#This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SUM(Emisiones_CO2_CO2eq_MUNDO[[#This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SUM(Emisiones_CO2_CO2eq_MUNDO[[#This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SUM(Emisiones_CO2_CO2eq_MUNDO[[#This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SUM(Emisiones_CO2_CO2eq_MUNDO[[#This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SUM(Emisiones_CO2_CO2eq_MUNDO[[#This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SUM(Emisiones_CO2_CO2eq_MUNDO[[#This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SUM(Emisiones_CO2_CO2eq_MUNDO[[#This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SUM(Emisiones_CO2_CO2eq_MUNDO[[#This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SUM(Emisiones_CO2_CO2eq_MUNDO[[#This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SUM(Emisiones_CO2_CO2eq_MUNDO[[#This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SUM(Emisiones_CO2_CO2eq_MUNDO[[#This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SUM(Emisiones_CO2_CO2eq_MUNDO[[#This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SUM(Emisiones_CO2_CO2eq_MUNDO[[#This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SUM(Emisiones_CO2_CO2eq_MUNDO[[#This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SUM(Emisiones_CO2_CO2eq_MUNDO[[#This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SUM(Emisiones_CO2_CO2eq_MUNDO[[#This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SUM(Emisiones_CO2_CO2eq_MUNDO[[#This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SUM(Emisiones_CO2_CO2eq_MUNDO[[#This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SUM(Emisiones_CO2_CO2eq_MUNDO[[#This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SUM(Emisiones_CO2_CO2eq_MUNDO[[#This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SUM(Emisiones_CO2_CO2eq_MUNDO[[#This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SUM(Emisiones_CO2_CO2eq_MUNDO[[#This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SUM(Emisiones_CO2_CO2eq_MUNDO[[#This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SUM(Emisiones_CO2_CO2eq_MUNDO[[#This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SUM(Emisiones_CO2_CO2eq_MUNDO[[#This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SUM(Emisiones_CO2_CO2eq_MUNDO[[#This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SUM(Emisiones_CO2_CO2eq_MUNDO[[#This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SUM(Emisiones_CO2_CO2eq_MUNDO[[#This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SUM(Emisiones_CO2_CO2eq_MUNDO[[#This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SUM(Emisiones_CO2_CO2eq_MUNDO[[#This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SUM(Emisiones_CO2_CO2eq_MUNDO[[#This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SUM(Emisiones_CO2_CO2eq_MUNDO[[#This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SUM(Emisiones_CO2_CO2eq_MUNDO[[#This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SUM(Emisiones_CO2_CO2eq_MUNDO[[#This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SUM(Emisiones_CO2_CO2eq_MUNDO[[#This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SUM(Emisiones_CO2_CO2eq_MUNDO[[#This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SUM(Emisiones_CO2_CO2eq_MUNDO[[#This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SUM(Emisiones_CO2_CO2eq_MUNDO[[#This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SUM(Emisiones_CO2_CO2eq_MUNDO[[#This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SUM(Emisiones_CO2_CO2eq_MUNDO[[#This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SUM(Emisiones_CO2_CO2eq_MUNDO[[#This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SUM(Emisiones_CO2_CO2eq_MUNDO[[#This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SUM(Emisiones_CO2_CO2eq_MUNDO[[#This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SUM(Emisiones_CO2_CO2eq_MUNDO[[#This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SUM(Emisiones_CO2_CO2eq_MUNDO[[#This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SUM(Emisiones_CO2_CO2eq_MUNDO[[#This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SUM(Emisiones_CO2_CO2eq_MUNDO[[#This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SUM(Emisiones_CO2_CO2eq_MUNDO[[#This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SUM(Emisiones_CO2_CO2eq_MUNDO[[#This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SUM(Emisiones_CO2_CO2eq_MUNDO[[#This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SUM(Emisiones_CO2_CO2eq_MUNDO[[#This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SUM(Emisiones_CO2_CO2eq_MUNDO[[#This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SUM(Emisiones_CO2_CO2eq_MUNDO[[#This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SUM(Emisiones_CO2_CO2eq_MUNDO[[#This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SUM(Emisiones_CO2_CO2eq_MUNDO[[#This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SUM(Emisiones_CO2_CO2eq_MUNDO[[#This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SUM(Emisiones_CO2_CO2eq_MUNDO[[#This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SUM(Emisiones_CO2_CO2eq_MUNDO[[#This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SUM(Emisiones_CO2_CO2eq_MUNDO[[#This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SUM(Emisiones_CO2_CO2eq_MUNDO[[#This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SUM(Emisiones_CO2_CO2eq_MUNDO[[#This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SUM(Emisiones_CO2_CO2eq_MUNDO[[#This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SUM(Emisiones_CO2_CO2eq_MUNDO[[#This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SUM(Emisiones_CO2_CO2eq_MUNDO[[#This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SUM(Emisiones_CO2_CO2eq_MUNDO[[#This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SUM(Emisiones_CO2_CO2eq_MUNDO[[#This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SUM(Emisiones_CO2_CO2eq_MUNDO[[#This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SUM(Emisiones_CO2_CO2eq_MUNDO[[#This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SUM(Emisiones_CO2_CO2eq_MUNDO[[#This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SUM(Emisiones_CO2_CO2eq_MUNDO[[#This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SUM(Emisiones_CO2_CO2eq_MUNDO[[#This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SUM(Emisiones_CO2_CO2eq_MUNDO[[#This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SUM(Emisiones_CO2_CO2eq_MUNDO[[#This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SUM(Emisiones_CO2_CO2eq_MUNDO[[#This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SUM(Emisiones_CO2_CO2eq_MUNDO[[#This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SUM(Emisiones_CO2_CO2eq_MUNDO[[#This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SUM(Emisiones_CO2_CO2eq_MUNDO[[#This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SUM(Emisiones_CO2_CO2eq_MUNDO[[#This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SUM(Emisiones_CO2_CO2eq_MUNDO[[#This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SUM(Emisiones_CO2_CO2eq_MUNDO[[#This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SUM(Emisiones_CO2_CO2eq_MUNDO[[#This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SUM(Emisiones_CO2_CO2eq_MUNDO[[#This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SUM(Emisiones_CO2_CO2eq_MUNDO[[#This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SUM(Emisiones_CO2_CO2eq_MUNDO[[#This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SUM(Emisiones_CO2_CO2eq_MUNDO[[#This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SUM(Emisiones_CO2_CO2eq_MUNDO[[#This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SUM(Emisiones_CO2_CO2eq_MUNDO[[#This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SUM(Emisiones_CO2_CO2eq_MUNDO[[#This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SUM(Emisiones_CO2_CO2eq_MUNDO[[#This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SUM(Emisiones_CO2_CO2eq_MUNDO[[#This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SUM(Emisiones_CO2_CO2eq_MUNDO[[#This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SUM(Emisiones_CO2_CO2eq_MUNDO[[#This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SUM(Emisiones_CO2_CO2eq_MUNDO[[#This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SUM(Emisiones_CO2_CO2eq_MUNDO[[#This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SUM(Emisiones_CO2_CO2eq_MUNDO[[#This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SUM(Emisiones_CO2_CO2eq_MUNDO[[#This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SUM(Emisiones_CO2_CO2eq_MUNDO[[#This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SUM(Emisiones_CO2_CO2eq_MUNDO[[#This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SUM(Emisiones_CO2_CO2eq_MUNDO[[#This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SUM(Emisiones_CO2_CO2eq_MUNDO[[#This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SUM(Emisiones_CO2_CO2eq_MUNDO[[#This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SUM(Emisiones_CO2_CO2eq_MUNDO[[#This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SUM(Emisiones_CO2_CO2eq_MUNDO[[#This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SUM(Emisiones_CO2_CO2eq_MUNDO[[#This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SUM(Emisiones_CO2_CO2eq_MUNDO[[#This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SUM(Emisiones_CO2_CO2eq_MUNDO[[#This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SUM(Emisiones_CO2_CO2eq_MUNDO[[#This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SUM(Emisiones_CO2_CO2eq_MUNDO[[#This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SUM(Emisiones_CO2_CO2eq_MUNDO[[#This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SUM(Emisiones_CO2_CO2eq_MUNDO[[#This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SUM(Emisiones_CO2_CO2eq_MUNDO[[#This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SUM(Emisiones_CO2_CO2eq_MUNDO[[#This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SUM(Emisiones_CO2_CO2eq_MUNDO[[#This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SUM(Emisiones_CO2_CO2eq_MUNDO[[#This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SUM(Emisiones_CO2_CO2eq_MUNDO[[#This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SUM(Emisiones_CO2_CO2eq_MUNDO[[#This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SUM(Emisiones_CO2_CO2eq_MUNDO[[#This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SUM(Emisiones_CO2_CO2eq_MUNDO[[#This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SUM(Emisiones_CO2_CO2eq_MUNDO[[#This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SUM(Emisiones_CO2_CO2eq_MUNDO[[#This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SUM(Emisiones_CO2_CO2eq_MUNDO[[#This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SUM(Emisiones_CO2_CO2eq_MUNDO[[#This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SUM(Emisiones_CO2_CO2eq_MUNDO[[#This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SUM(Emisiones_CO2_CO2eq_MUNDO[[#This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SUM(Emisiones_CO2_CO2eq_MUNDO[[#This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SUM(Emisiones_CO2_CO2eq_MUNDO[[#This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SUM(Emisiones_CO2_CO2eq_MUNDO[[#This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SUM(Emisiones_CO2_CO2eq_MUNDO[[#This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SUM(Emisiones_CO2_CO2eq_MUNDO[[#This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SUM(Emisiones_CO2_CO2eq_MUNDO[[#This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SUM(Emisiones_CO2_CO2eq_MUNDO[[#This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SUM(Emisiones_CO2_CO2eq_MUNDO[[#This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SUM(Emisiones_CO2_CO2eq_MUNDO[[#This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SUM(Emisiones_CO2_CO2eq_MUNDO[[#This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SUM(Emisiones_CO2_CO2eq_MUNDO[[#This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SUM(Emisiones_CO2_CO2eq_MUNDO[[#This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SUM(Emisiones_CO2_CO2eq_MUNDO[[#This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SUM(Emisiones_CO2_CO2eq_MUNDO[[#This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SUM(Emisiones_CO2_CO2eq_MUNDO[[#This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SUM(Emisiones_CO2_CO2eq_MUNDO[[#This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SUM(Emisiones_CO2_CO2eq_MUNDO[[#This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SUM(Emisiones_CO2_CO2eq_MUNDO[[#This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SUM(Emisiones_CO2_CO2eq_MUNDO[[#This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SUM(Emisiones_CO2_CO2eq_MUNDO[[#This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SUM(Emisiones_CO2_CO2eq_MUNDO[[#This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SUM(Emisiones_CO2_CO2eq_MUNDO[[#This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SUM(Emisiones_CO2_CO2eq_MUNDO[[#This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SUM(Emisiones_CO2_CO2eq_MUNDO[[#This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SUM(Emisiones_CO2_CO2eq_MUNDO[[#This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SUM(Emisiones_CO2_CO2eq_MUNDO[[#This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SUM(Emisiones_CO2_CO2eq_MUNDO[[#This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SUM(Emisiones_CO2_CO2eq_MUNDO[[#This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SUM(Emisiones_CO2_CO2eq_MUNDO[[#This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SUM(Emisiones_CO2_CO2eq_MUNDO[[#This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SUM(Emisiones_CO2_CO2eq_MUNDO[[#This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SUM(Emisiones_CO2_CO2eq_MUNDO[[#This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SUM(Emisiones_CO2_CO2eq_MUNDO[[#This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SUM(Emisiones_CO2_CO2eq_MUNDO[[#This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SUM(Emisiones_CO2_CO2eq_MUNDO[[#This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SUM(Emisiones_CO2_CO2eq_MUNDO[[#This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SUM(Emisiones_CO2_CO2eq_MUNDO[[#This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SUM(Emisiones_CO2_CO2eq_MUNDO[[#This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SUM(Emisiones_CO2_CO2eq_MUNDO[[#This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SUM(Emisiones_CO2_CO2eq_MUNDO[[#This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SUM(Emisiones_CO2_CO2eq_MUNDO[[#This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SUM(Emisiones_CO2_CO2eq_MUNDO[[#This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SUM(Emisiones_CO2_CO2eq_MUNDO[[#This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SUM(Emisiones_CO2_CO2eq_MUNDO[[#This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SUM(Emisiones_CO2_CO2eq_MUNDO[[#This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SUM(Emisiones_CO2_CO2eq_MUNDO[[#This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SUM(Emisiones_CO2_CO2eq_MUNDO[[#This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SUM(Emisiones_CO2_CO2eq_MUNDO[[#This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SUM(Emisiones_CO2_CO2eq_MUNDO[[#This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SUM(Emisiones_CO2_CO2eq_MUNDO[[#This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SUM(Emisiones_CO2_CO2eq_MUNDO[[#This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SUM(Emisiones_CO2_CO2eq_MUNDO[[#This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SUM(Emisiones_CO2_CO2eq_MUNDO[[#This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SUM(Emisiones_CO2_CO2eq_MUNDO[[#This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SUM(Emisiones_CO2_CO2eq_MUNDO[[#This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SUM(Emisiones_CO2_CO2eq_MUNDO[[#This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SUM(Emisiones_CO2_CO2eq_MUNDO[[#This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SUM(Emisiones_CO2_CO2eq_MUNDO[[#This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SUM(Emisiones_CO2_CO2eq_MUNDO[[#This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SUM(Emisiones_CO2_CO2eq_MUNDO[[#This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SUM(Emisiones_CO2_CO2eq_MUNDO[[#This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SUM(Emisiones_CO2_CO2eq_MUNDO[[#This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SUM(Emisiones_CO2_CO2eq_MUNDO[[#This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SUM(Emisiones_CO2_CO2eq_MUNDO[[#This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SUM(Emisiones_CO2_CO2eq_MUNDO[[#This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SUM(Emisiones_CO2_CO2eq_MUNDO[[#This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SUM(Emisiones_CO2_CO2eq_MUNDO[[#This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SUM(Emisiones_CO2_CO2eq_MUNDO[[#This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SUM(Emisiones_CO2_CO2eq_MUNDO[[#This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SUM(Emisiones_CO2_CO2eq_MUNDO[[#This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SUM(Emisiones_CO2_CO2eq_MUNDO[[#This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SUM(Emisiones_CO2_CO2eq_MUNDO[[#This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SUM(Emisiones_CO2_CO2eq_MUNDO[[#This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SUM(Emisiones_CO2_CO2eq_MUNDO[[#This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SUM(Emisiones_CO2_CO2eq_MUNDO[[#This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SUM(Emisiones_CO2_CO2eq_MUNDO[[#This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SUM(Emisiones_CO2_CO2eq_MUNDO[[#This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SUM(Emisiones_CO2_CO2eq_MUNDO[[#This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SUM(Emisiones_CO2_CO2eq_MUNDO[[#This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SUM(Emisiones_CO2_CO2eq_MUNDO[[#This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SUM(Emisiones_CO2_CO2eq_MUNDO[[#This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SUM(Emisiones_CO2_CO2eq_MUNDO[[#This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SUM(Emisiones_CO2_CO2eq_MUNDO[[#This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SUM(Emisiones_CO2_CO2eq_MUNDO[[#This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SUM(Emisiones_CO2_CO2eq_MUNDO[[#This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SUM(Emisiones_CO2_CO2eq_MUNDO[[#This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SUM(Emisiones_CO2_CO2eq_MUNDO[[#This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SUM(Emisiones_CO2_CO2eq_MUNDO[[#This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SUM(Emisiones_CO2_CO2eq_MUNDO[[#This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SUM(Emisiones_CO2_CO2eq_MUNDO[[#This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SUM(Emisiones_CO2_CO2eq_MUNDO[[#This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SUM(Emisiones_CO2_CO2eq_MUNDO[[#This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SUM(Emisiones_CO2_CO2eq_MUNDO[[#This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SUM(Emisiones_CO2_CO2eq_MUNDO[[#This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SUM(Emisiones_CO2_CO2eq_MUNDO[[#This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SUM(Emisiones_CO2_CO2eq_MUNDO[[#This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SUM(Emisiones_CO2_CO2eq_MUNDO[[#This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SUM(Emisiones_CO2_CO2eq_MUNDO[[#This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SUM(Emisiones_CO2_CO2eq_MUNDO[[#This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SUM(Emisiones_CO2_CO2eq_MUNDO[[#This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SUM(Emisiones_CO2_CO2eq_MUNDO[[#This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SUM(Emisiones_CO2_CO2eq_MUNDO[[#This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SUM(Emisiones_CO2_CO2eq_MUNDO[[#This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SUM(Emisiones_CO2_CO2eq_MUNDO[[#This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SUM(Emisiones_CO2_CO2eq_MUNDO[[#This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SUM(Emisiones_CO2_CO2eq_MUNDO[[#This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SUM(Emisiones_CO2_CO2eq_MUNDO[[#This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SUM(Emisiones_CO2_CO2eq_MUNDO[[#This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SUM(Emisiones_CO2_CO2eq_MUNDO[[#This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SUM(Emisiones_CO2_CO2eq_MUNDO[[#This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SUM(Emisiones_CO2_CO2eq_MUNDO[[#This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SUM(Emisiones_CO2_CO2eq_MUNDO[[#This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SUM(Emisiones_CO2_CO2eq_MUNDO[[#This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SUM(Emisiones_CO2_CO2eq_MUNDO[[#This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SUM(Emisiones_CO2_CO2eq_MUNDO[[#This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SUM(Emisiones_CO2_CO2eq_MUNDO[[#This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SUM(Emisiones_CO2_CO2eq_MUNDO[[#This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SUM(Emisiones_CO2_CO2eq_MUNDO[[#This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SUM(Emisiones_CO2_CO2eq_MUNDO[[#This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SUM(Emisiones_CO2_CO2eq_MUNDO[[#This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SUM(Emisiones_CO2_CO2eq_MUNDO[[#This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SUM(Emisiones_CO2_CO2eq_MUNDO[[#This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SUM(Emisiones_CO2_CO2eq_MUNDO[[#This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SUM(Emisiones_CO2_CO2eq_MUNDO[[#This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SUM(Emisiones_CO2_CO2eq_MUNDO[[#This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SUM(Emisiones_CO2_CO2eq_MUNDO[[#This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SUM(Emisiones_CO2_CO2eq_MUNDO[[#This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SUM(Emisiones_CO2_CO2eq_MUNDO[[#This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SUM(Emisiones_CO2_CO2eq_MUNDO[[#This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SUM(Emisiones_CO2_CO2eq_MUNDO[[#This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SUM(Emisiones_CO2_CO2eq_MUNDO[[#This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SUM(Emisiones_CO2_CO2eq_MUNDO[[#This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SUM(Emisiones_CO2_CO2eq_MUNDO[[#This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SUM(Emisiones_CO2_CO2eq_MUNDO[[#This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SUM(Emisiones_CO2_CO2eq_MUNDO[[#This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SUM(Emisiones_CO2_CO2eq_MUNDO[[#This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SUM(Emisiones_CO2_CO2eq_MUNDO[[#This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SUM(Emisiones_CO2_CO2eq_MUNDO[[#This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SUM(Emisiones_CO2_CO2eq_MUNDO[[#This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SUM(Emisiones_CO2_CO2eq_MUNDO[[#This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SUM(Emisiones_CO2_CO2eq_MUNDO[[#This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SUM(Emisiones_CO2_CO2eq_MUNDO[[#This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SUM(Emisiones_CO2_CO2eq_MUNDO[[#This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SUM(Emisiones_CO2_CO2eq_MUNDO[[#This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SUM(Emisiones_CO2_CO2eq_MUNDO[[#This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SUM(Emisiones_CO2_CO2eq_MUNDO[[#This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SUM(Emisiones_CO2_CO2eq_MUNDO[[#This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SUM(Emisiones_CO2_CO2eq_MUNDO[[#This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SUM(Emisiones_CO2_CO2eq_MUNDO[[#This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SUM(Emisiones_CO2_CO2eq_MUNDO[[#This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SUM(Emisiones_CO2_CO2eq_MUNDO[[#This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SUM(Emisiones_CO2_CO2eq_MUNDO[[#This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SUM(Emisiones_CO2_CO2eq_MUNDO[[#This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SUM(Emisiones_CO2_CO2eq_MUNDO[[#This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SUM(Emisiones_CO2_CO2eq_MUNDO[[#This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SUM(Emisiones_CO2_CO2eq_MUNDO[[#This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SUM(Emisiones_CO2_CO2eq_MUNDO[[#This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SUM(Emisiones_CO2_CO2eq_MUNDO[[#This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SUM(Emisiones_CO2_CO2eq_MUNDO[[#This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SUM(Emisiones_CO2_CO2eq_MUNDO[[#This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SUM(Emisiones_CO2_CO2eq_MUNDO[[#This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SUM(Emisiones_CO2_CO2eq_MUNDO[[#This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SUM(Emisiones_CO2_CO2eq_MUNDO[[#This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SUM(Emisiones_CO2_CO2eq_MUNDO[[#This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SUM(Emisiones_CO2_CO2eq_MUNDO[[#This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SUM(Emisiones_CO2_CO2eq_MUNDO[[#This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SUM(Emisiones_CO2_CO2eq_MUNDO[[#This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SUM(Emisiones_CO2_CO2eq_MUNDO[[#This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SUM(Emisiones_CO2_CO2eq_MUNDO[[#This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SUM(Emisiones_CO2_CO2eq_MUNDO[[#This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SUM(Emisiones_CO2_CO2eq_MUNDO[[#This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SUM(Emisiones_CO2_CO2eq_MUNDO[[#This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SUM(Emisiones_CO2_CO2eq_MUNDO[[#This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SUM(Emisiones_CO2_CO2eq_MUNDO[[#This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SUM(Emisiones_CO2_CO2eq_MUNDO[[#This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SUM(Emisiones_CO2_CO2eq_MUNDO[[#This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SUM(Emisiones_CO2_CO2eq_MUNDO[[#This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SUM(Emisiones_CO2_CO2eq_MUNDO[[#This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SUM(Emisiones_CO2_CO2eq_MUNDO[[#This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SUM(Emisiones_CO2_CO2eq_MUNDO[[#This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SUM(Emisiones_CO2_CO2eq_MUNDO[[#This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SUM(Emisiones_CO2_CO2eq_MUNDO[[#This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SUM(Emisiones_CO2_CO2eq_MUNDO[[#This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SUM(Emisiones_CO2_CO2eq_MUNDO[[#This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SUM(Emisiones_CO2_CO2eq_MUNDO[[#This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SUM(Emisiones_CO2_CO2eq_MUNDO[[#This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SUM(Emisiones_CO2_CO2eq_MUNDO[[#This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SUM(Emisiones_CO2_CO2eq_MUNDO[[#This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SUM(Emisiones_CO2_CO2eq_MUNDO[[#This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SUM(Emisiones_CO2_CO2eq_MUNDO[[#This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SUM(Emisiones_CO2_CO2eq_MUNDO[[#This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SUM(Emisiones_CO2_CO2eq_MUNDO[[#This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SUM(Emisiones_CO2_CO2eq_MUNDO[[#This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SUM(Emisiones_CO2_CO2eq_MUNDO[[#This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SUM(Emisiones_CO2_CO2eq_MUNDO[[#This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SUM(Emisiones_CO2_CO2eq_MUNDO[[#This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SUM(Emisiones_CO2_CO2eq_MUNDO[[#This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SUM(Emisiones_CO2_CO2eq_MUNDO[[#This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SUM(Emisiones_CO2_CO2eq_MUNDO[[#This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SUM(Emisiones_CO2_CO2eq_MUNDO[[#This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SUM(Emisiones_CO2_CO2eq_MUNDO[[#This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SUM(Emisiones_CO2_CO2eq_MUNDO[[#This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SUM(Emisiones_CO2_CO2eq_MUNDO[[#This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SUM(Emisiones_CO2_CO2eq_MUNDO[[#This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SUM(Emisiones_CO2_CO2eq_MUNDO[[#This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SUM(Emisiones_CO2_CO2eq_MUNDO[[#This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SUM(Emisiones_CO2_CO2eq_MUNDO[[#This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SUM(Emisiones_CO2_CO2eq_MUNDO[[#This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SUM(Emisiones_CO2_CO2eq_MUNDO[[#This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SUM(Emisiones_CO2_CO2eq_MUNDO[[#This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SUM(Emisiones_CO2_CO2eq_MUNDO[[#This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SUM(Emisiones_CO2_CO2eq_MUNDO[[#This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SUM(Emisiones_CO2_CO2eq_MUNDO[[#This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SUM(Emisiones_CO2_CO2eq_MUNDO[[#This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SUM(Emisiones_CO2_CO2eq_MUNDO[[#This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SUM(Emisiones_CO2_CO2eq_MUNDO[[#This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SUM(Emisiones_CO2_CO2eq_MUNDO[[#This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SUM(Emisiones_CO2_CO2eq_MUNDO[[#This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SUM(Emisiones_CO2_CO2eq_MUNDO[[#This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SUM(Emisiones_CO2_CO2eq_MUNDO[[#This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SUM(Emisiones_CO2_CO2eq_MUNDO[[#This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SUM(Emisiones_CO2_CO2eq_MUNDO[[#This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SUM(Emisiones_CO2_CO2eq_MUNDO[[#This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SUM(Emisiones_CO2_CO2eq_MUNDO[[#This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SUM(Emisiones_CO2_CO2eq_MUNDO[[#This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SUM(Emisiones_CO2_CO2eq_MUNDO[[#This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SUM(Emisiones_CO2_CO2eq_MUNDO[[#This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SUM(Emisiones_CO2_CO2eq_MUNDO[[#This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SUM(Emisiones_CO2_CO2eq_MUNDO[[#This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SUM(Emisiones_CO2_CO2eq_MUNDO[[#This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SUM(Emisiones_CO2_CO2eq_MUNDO[[#This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SUM(Emisiones_CO2_CO2eq_MUNDO[[#This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SUM(Emisiones_CO2_CO2eq_MUNDO[[#This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SUM(Emisiones_CO2_CO2eq_MUNDO[[#This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SUM(Emisiones_CO2_CO2eq_MUNDO[[#This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SUM(Emisiones_CO2_CO2eq_MUNDO[[#This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SUM(Emisiones_CO2_CO2eq_MUNDO[[#This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SUM(Emisiones_CO2_CO2eq_MUNDO[[#This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SUM(Emisiones_CO2_CO2eq_MUNDO[[#This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SUM(Emisiones_CO2_CO2eq_MUNDO[[#This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SUM(Emisiones_CO2_CO2eq_MUNDO[[#This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SUM(Emisiones_CO2_CO2eq_MUNDO[[#This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SUM(Emisiones_CO2_CO2eq_MUNDO[[#This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SUM(Emisiones_CO2_CO2eq_MUNDO[[#This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SUM(Emisiones_CO2_CO2eq_MUNDO[[#This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SUM(Emisiones_CO2_CO2eq_MUNDO[[#This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SUM(Emisiones_CO2_CO2eq_MUNDO[[#This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SUM(Emisiones_CO2_CO2eq_MUNDO[[#This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SUM(Emisiones_CO2_CO2eq_MUNDO[[#This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SUM(Emisiones_CO2_CO2eq_MUNDO[[#This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SUM(Emisiones_CO2_CO2eq_MUNDO[[#This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SUM(Emisiones_CO2_CO2eq_MUNDO[[#This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SUM(Emisiones_CO2_CO2eq_MUNDO[[#This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SUM(Emisiones_CO2_CO2eq_MUNDO[[#This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SUM(Emisiones_CO2_CO2eq_MUNDO[[#This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SUM(Emisiones_CO2_CO2eq_MUNDO[[#This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SUM(Emisiones_CO2_CO2eq_MUNDO[[#This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SUM(Emisiones_CO2_CO2eq_MUNDO[[#This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SUM(Emisiones_CO2_CO2eq_MUNDO[[#This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SUM(Emisiones_CO2_CO2eq_MUNDO[[#This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SUM(Emisiones_CO2_CO2eq_MUNDO[[#This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SUM(Emisiones_CO2_CO2eq_MUNDO[[#This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SUM(Emisiones_CO2_CO2eq_MUNDO[[#This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SUM(Emisiones_CO2_CO2eq_MUNDO[[#This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SUM(Emisiones_CO2_CO2eq_MUNDO[[#This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SUM(Emisiones_CO2_CO2eq_MUNDO[[#This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SUM(Emisiones_CO2_CO2eq_MUNDO[[#This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SUM(Emisiones_CO2_CO2eq_MUNDO[[#This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SUM(Emisiones_CO2_CO2eq_MUNDO[[#This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SUM(Emisiones_CO2_CO2eq_MUNDO[[#This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SUM(Emisiones_CO2_CO2eq_MUNDO[[#This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SUM(Emisiones_CO2_CO2eq_MUNDO[[#This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SUM(Emisiones_CO2_CO2eq_MUNDO[[#This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SUM(Emisiones_CO2_CO2eq_MUNDO[[#This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SUM(Emisiones_CO2_CO2eq_MUNDO[[#This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SUM(Emisiones_CO2_CO2eq_MUNDO[[#This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SUM(Emisiones_CO2_CO2eq_MUNDO[[#This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SUM(Emisiones_CO2_CO2eq_MUNDO[[#This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SUM(Emisiones_CO2_CO2eq_MUNDO[[#This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SUM(Emisiones_CO2_CO2eq_MUNDO[[#This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SUM(Emisiones_CO2_CO2eq_MUNDO[[#This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SUM(Emisiones_CO2_CO2eq_MUNDO[[#This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SUM(Emisiones_CO2_CO2eq_MUNDO[[#This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SUM(Emisiones_CO2_CO2eq_MUNDO[[#This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SUM(Emisiones_CO2_CO2eq_MUNDO[[#This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SUM(Emisiones_CO2_CO2eq_MUNDO[[#This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SUM(Emisiones_CO2_CO2eq_MUNDO[[#This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SUM(Emisiones_CO2_CO2eq_MUNDO[[#This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SUM(Emisiones_CO2_CO2eq_MUNDO[[#This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SUM(Emisiones_CO2_CO2eq_MUNDO[[#This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SUM(Emisiones_CO2_CO2eq_MUNDO[[#This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SUM(Emisiones_CO2_CO2eq_MUNDO[[#This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SUM(Emisiones_CO2_CO2eq_MUNDO[[#This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SUM(Emisiones_CO2_CO2eq_MUNDO[[#This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SUM(Emisiones_CO2_CO2eq_MUNDO[[#This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SUM(Emisiones_CO2_CO2eq_MUNDO[[#This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SUM(Emisiones_CO2_CO2eq_MUNDO[[#This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SUM(Emisiones_CO2_CO2eq_MUNDO[[#This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SUM(Emisiones_CO2_CO2eq_MUNDO[[#This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SUM(Emisiones_CO2_CO2eq_MUNDO[[#This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SUM(Emisiones_CO2_CO2eq_MUNDO[[#This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SUM(Emisiones_CO2_CO2eq_MUNDO[[#This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SUM(Emisiones_CO2_CO2eq_MUNDO[[#This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SUM(Emisiones_CO2_CO2eq_MUNDO[[#This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SUM(Emisiones_CO2_CO2eq_MUNDO[[#This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SUM(Emisiones_CO2_CO2eq_MUNDO[[#This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SUM(Emisiones_CO2_CO2eq_MUNDO[[#This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SUM(Emisiones_CO2_CO2eq_MUNDO[[#This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SUM(Emisiones_CO2_CO2eq_MUNDO[[#This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SUM(Emisiones_CO2_CO2eq_MUNDO[[#This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SUM(Emisiones_CO2_CO2eq_MUNDO[[#This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SUM(Emisiones_CO2_CO2eq_MUNDO[[#This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SUM(Emisiones_CO2_CO2eq_MUNDO[[#This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SUM(Emisiones_CO2_CO2eq_MUNDO[[#This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SUM(Emisiones_CO2_CO2eq_MUNDO[[#This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SUM(Emisiones_CO2_CO2eq_MUNDO[[#This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SUM(Emisiones_CO2_CO2eq_MUNDO[[#This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SUM(Emisiones_CO2_CO2eq_MUNDO[[#This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SUM(Emisiones_CO2_CO2eq_MUNDO[[#This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SUM(Emisiones_CO2_CO2eq_MUNDO[[#This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SUM(Emisiones_CO2_CO2eq_MUNDO[[#This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SUM(Emisiones_CO2_CO2eq_MUNDO[[#This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SUM(Emisiones_CO2_CO2eq_MUNDO[[#This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SUM(Emisiones_CO2_CO2eq_MUNDO[[#This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SUM(Emisiones_CO2_CO2eq_MUNDO[[#This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SUM(Emisiones_CO2_CO2eq_MUNDO[[#This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SUM(Emisiones_CO2_CO2eq_MUNDO[[#This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SUM(Emisiones_CO2_CO2eq_MUNDO[[#This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SUM(Emisiones_CO2_CO2eq_MUNDO[[#This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SUM(Emisiones_CO2_CO2eq_MUNDO[[#This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SUM(Emisiones_CO2_CO2eq_MUNDO[[#This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SUM(Emisiones_CO2_CO2eq_MUNDO[[#This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SUM(Emisiones_CO2_CO2eq_MUNDO[[#This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SUM(Emisiones_CO2_CO2eq_MUNDO[[#This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SUM(Emisiones_CO2_CO2eq_MUNDO[[#This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SUM(Emisiones_CO2_CO2eq_MUNDO[[#This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SUM(Emisiones_CO2_CO2eq_MUNDO[[#This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SUM(Emisiones_CO2_CO2eq_MUNDO[[#This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SUM(Emisiones_CO2_CO2eq_MUNDO[[#This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SUM(Emisiones_CO2_CO2eq_MUNDO[[#This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SUM(Emisiones_CO2_CO2eq_MUNDO[[#This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SUM(Emisiones_CO2_CO2eq_MUNDO[[#This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SUM(Emisiones_CO2_CO2eq_MUNDO[[#This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SUM(Emisiones_CO2_CO2eq_MUNDO[[#This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SUM(Emisiones_CO2_CO2eq_MUNDO[[#This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SUM(Emisiones_CO2_CO2eq_MUNDO[[#This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SUM(Emisiones_CO2_CO2eq_MUNDO[[#This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SUM(Emisiones_CO2_CO2eq_MUNDO[[#This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SUM(Emisiones_CO2_CO2eq_MUNDO[[#This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SUM(Emisiones_CO2_CO2eq_MUNDO[[#This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SUM(Emisiones_CO2_CO2eq_MUNDO[[#This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SUM(Emisiones_CO2_CO2eq_MUNDO[[#This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SUM(Emisiones_CO2_CO2eq_MUNDO[[#This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SUM(Emisiones_CO2_CO2eq_MUNDO[[#This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SUM(Emisiones_CO2_CO2eq_MUNDO[[#This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SUM(Emisiones_CO2_CO2eq_MUNDO[[#This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SUM(Emisiones_CO2_CO2eq_MUNDO[[#This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SUM(Emisiones_CO2_CO2eq_MUNDO[[#This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SUM(Emisiones_CO2_CO2eq_MUNDO[[#This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SUM(Emisiones_CO2_CO2eq_MUNDO[[#This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SUM(Emisiones_CO2_CO2eq_MUNDO[[#This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SUM(Emisiones_CO2_CO2eq_MUNDO[[#This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SUM(Emisiones_CO2_CO2eq_MUNDO[[#This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SUM(Emisiones_CO2_CO2eq_MUNDO[[#This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SUM(Emisiones_CO2_CO2eq_MUNDO[[#This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SUM(Emisiones_CO2_CO2eq_MUNDO[[#This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SUM(Emisiones_CO2_CO2eq_MUNDO[[#This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SUM(Emisiones_CO2_CO2eq_MUNDO[[#This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SUM(Emisiones_CO2_CO2eq_MUNDO[[#This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SUM(Emisiones_CO2_CO2eq_MUNDO[[#This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SUM(Emisiones_CO2_CO2eq_MUNDO[[#This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SUM(Emisiones_CO2_CO2eq_MUNDO[[#This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SUM(Emisiones_CO2_CO2eq_MUNDO[[#This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SUM(Emisiones_CO2_CO2eq_MUNDO[[#This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SUM(Emisiones_CO2_CO2eq_MUNDO[[#This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SUM(Emisiones_CO2_CO2eq_MUNDO[[#This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SUM(Emisiones_CO2_CO2eq_MUNDO[[#This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SUM(Emisiones_CO2_CO2eq_MUNDO[[#This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SUM(Emisiones_CO2_CO2eq_MUNDO[[#This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SUM(Emisiones_CO2_CO2eq_MUNDO[[#This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SUM(Emisiones_CO2_CO2eq_MUNDO[[#This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SUM(Emisiones_CO2_CO2eq_MUNDO[[#This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SUM(Emisiones_CO2_CO2eq_MUNDO[[#This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SUM(Emisiones_CO2_CO2eq_MUNDO[[#This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SUM(Emisiones_CO2_CO2eq_MUNDO[[#This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SUM(Emisiones_CO2_CO2eq_MUNDO[[#This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SUM(Emisiones_CO2_CO2eq_MUNDO[[#This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SUM(Emisiones_CO2_CO2eq_MUNDO[[#This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SUM(Emisiones_CO2_CO2eq_MUNDO[[#This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SUM(Emisiones_CO2_CO2eq_MUNDO[[#This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SUM(Emisiones_CO2_CO2eq_MUNDO[[#This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SUM(Emisiones_CO2_CO2eq_MUNDO[[#This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SUM(Emisiones_CO2_CO2eq_MUNDO[[#This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SUM(Emisiones_CO2_CO2eq_MUNDO[[#This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SUM(Emisiones_CO2_CO2eq_MUNDO[[#This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SUM(Emisiones_CO2_CO2eq_MUNDO[[#This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SUM(Emisiones_CO2_CO2eq_MUNDO[[#This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SUM(Emisiones_CO2_CO2eq_MUNDO[[#This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SUM(Emisiones_CO2_CO2eq_MUNDO[[#This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SUM(Emisiones_CO2_CO2eq_MUNDO[[#This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SUM(Emisiones_CO2_CO2eq_MUNDO[[#This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SUM(Emisiones_CO2_CO2eq_MUNDO[[#This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SUM(Emisiones_CO2_CO2eq_MUNDO[[#This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SUM(Emisiones_CO2_CO2eq_MUNDO[[#This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SUM(Emisiones_CO2_CO2eq_MUNDO[[#This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SUM(Emisiones_CO2_CO2eq_MUNDO[[#This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SUM(Emisiones_CO2_CO2eq_MUNDO[[#This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SUM(Emisiones_CO2_CO2eq_MUNDO[[#This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SUM(Emisiones_CO2_CO2eq_MUNDO[[#This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SUM(Emisiones_CO2_CO2eq_MUNDO[[#This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SUM(Emisiones_CO2_CO2eq_MUNDO[[#This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SUM(Emisiones_CO2_CO2eq_MUNDO[[#This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SUM(Emisiones_CO2_CO2eq_MUNDO[[#This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SUM(Emisiones_CO2_CO2eq_MUNDO[[#This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SUM(Emisiones_CO2_CO2eq_MUNDO[[#This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SUM(Emisiones_CO2_CO2eq_MUNDO[[#This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SUM(Emisiones_CO2_CO2eq_MUNDO[[#This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SUM(Emisiones_CO2_CO2eq_MUNDO[[#This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SUM(Emisiones_CO2_CO2eq_MUNDO[[#This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SUM(Emisiones_CO2_CO2eq_MUNDO[[#This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SUM(Emisiones_CO2_CO2eq_MUNDO[[#This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SUM(Emisiones_CO2_CO2eq_MUNDO[[#This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SUM(Emisiones_CO2_CO2eq_MUNDO[[#This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SUM(Emisiones_CO2_CO2eq_MUNDO[[#This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SUM(Emisiones_CO2_CO2eq_MUNDO[[#This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SUM(Emisiones_CO2_CO2eq_MUNDO[[#This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SUM(Emisiones_CO2_CO2eq_MUNDO[[#This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SUM(Emisiones_CO2_CO2eq_MUNDO[[#This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SUM(Emisiones_CO2_CO2eq_MUNDO[[#This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SUM(Emisiones_CO2_CO2eq_MUNDO[[#This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SUM(Emisiones_CO2_CO2eq_MUNDO[[#This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SUM(Emisiones_CO2_CO2eq_MUNDO[[#This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SUM(Emisiones_CO2_CO2eq_MUNDO[[#This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SUM(Emisiones_CO2_CO2eq_MUNDO[[#This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SUM(Emisiones_CO2_CO2eq_MUNDO[[#This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SUM(Emisiones_CO2_CO2eq_MUNDO[[#This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SUM(Emisiones_CO2_CO2eq_MUNDO[[#This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SUM(Emisiones_CO2_CO2eq_MUNDO[[#This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SUM(Emisiones_CO2_CO2eq_MUNDO[[#This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SUM(Emisiones_CO2_CO2eq_MUNDO[[#This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SUM(Emisiones_CO2_CO2eq_MUNDO[[#This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SUM(Emisiones_CO2_CO2eq_MUNDO[[#This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SUM(Emisiones_CO2_CO2eq_MUNDO[[#This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SUM(Emisiones_CO2_CO2eq_MUNDO[[#This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SUM(Emisiones_CO2_CO2eq_MUNDO[[#This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SUM(Emisiones_CO2_CO2eq_MUNDO[[#This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SUM(Emisiones_CO2_CO2eq_MUNDO[[#This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SUM(Emisiones_CO2_CO2eq_MUNDO[[#This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SUM(Emisiones_CO2_CO2eq_MUNDO[[#This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SUM(Emisiones_CO2_CO2eq_MUNDO[[#This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SUM(Emisiones_CO2_CO2eq_MUNDO[[#This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SUM(Emisiones_CO2_CO2eq_MUNDO[[#This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SUM(Emisiones_CO2_CO2eq_MUNDO[[#This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SUM(Emisiones_CO2_CO2eq_MUNDO[[#This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SUM(Emisiones_CO2_CO2eq_MUNDO[[#This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SUM(Emisiones_CO2_CO2eq_MUNDO[[#This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SUM(Emisiones_CO2_CO2eq_MUNDO[[#This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SUM(Emisiones_CO2_CO2eq_MUNDO[[#This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SUM(Emisiones_CO2_CO2eq_MUNDO[[#This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SUM(Emisiones_CO2_CO2eq_MUNDO[[#This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SUM(Emisiones_CO2_CO2eq_MUNDO[[#This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SUM(Emisiones_CO2_CO2eq_MUNDO[[#This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SUM(Emisiones_CO2_CO2eq_MUNDO[[#This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SUM(Emisiones_CO2_CO2eq_MUNDO[[#This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SUM(Emisiones_CO2_CO2eq_MUNDO[[#This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SUM(Emisiones_CO2_CO2eq_MUNDO[[#This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SUM(Emisiones_CO2_CO2eq_MUNDO[[#This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SUM(Emisiones_CO2_CO2eq_MUNDO[[#This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SUM(Emisiones_CO2_CO2eq_MUNDO[[#This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SUM(Emisiones_CO2_CO2eq_MUNDO[[#This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SUM(Emisiones_CO2_CO2eq_MUNDO[[#This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SUM(Emisiones_CO2_CO2eq_MUNDO[[#This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SUM(Emisiones_CO2_CO2eq_MUNDO[[#This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SUM(Emisiones_CO2_CO2eq_MUNDO[[#This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SUM(Emisiones_CO2_CO2eq_MUNDO[[#This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SUM(Emisiones_CO2_CO2eq_MUNDO[[#This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SUM(Emisiones_CO2_CO2eq_MUNDO[[#This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SUM(Emisiones_CO2_CO2eq_MUNDO[[#This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SUM(Emisiones_CO2_CO2eq_MUNDO[[#This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SUM(Emisiones_CO2_CO2eq_MUNDO[[#This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SUM(Emisiones_CO2_CO2eq_MUNDO[[#This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SUM(Emisiones_CO2_CO2eq_MUNDO[[#This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SUM(Emisiones_CO2_CO2eq_MUNDO[[#This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SUM(Emisiones_CO2_CO2eq_MUNDO[[#This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SUM(Emisiones_CO2_CO2eq_MUNDO[[#This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SUM(Emisiones_CO2_CO2eq_MUNDO[[#This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SUM(Emisiones_CO2_CO2eq_MUNDO[[#This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SUM(Emisiones_CO2_CO2eq_MUNDO[[#This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SUM(Emisiones_CO2_CO2eq_MUNDO[[#This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SUM(Emisiones_CO2_CO2eq_MUNDO[[#This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SUM(Emisiones_CO2_CO2eq_MUNDO[[#This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SUM(Emisiones_CO2_CO2eq_MUNDO[[#This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SUM(Emisiones_CO2_CO2eq_MUNDO[[#This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SUM(Emisiones_CO2_CO2eq_MUNDO[[#This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SUM(Emisiones_CO2_CO2eq_MUNDO[[#This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SUM(Emisiones_CO2_CO2eq_MUNDO[[#This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SUM(Emisiones_CO2_CO2eq_MUNDO[[#This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SUM(Emisiones_CO2_CO2eq_MUNDO[[#This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SUM(Emisiones_CO2_CO2eq_MUNDO[[#This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SUM(Emisiones_CO2_CO2eq_MUNDO[[#This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SUM(Emisiones_CO2_CO2eq_MUNDO[[#This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SUM(Emisiones_CO2_CO2eq_MUNDO[[#This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SUM(Emisiones_CO2_CO2eq_MUNDO[[#This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SUM(Emisiones_CO2_CO2eq_MUNDO[[#This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SUM(Emisiones_CO2_CO2eq_MUNDO[[#This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SUM(Emisiones_CO2_CO2eq_MUNDO[[#This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SUM(Emisiones_CO2_CO2eq_MUNDO[[#This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SUM(Emisiones_CO2_CO2eq_MUNDO[[#This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SUM(Emisiones_CO2_CO2eq_MUNDO[[#This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SUM(Emisiones_CO2_CO2eq_MUNDO[[#This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SUM(Emisiones_CO2_CO2eq_MUNDO[[#This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SUM(Emisiones_CO2_CO2eq_MUNDO[[#This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SUM(Emisiones_CO2_CO2eq_MUNDO[[#This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SUM(Emisiones_CO2_CO2eq_MUNDO[[#This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SUM(Emisiones_CO2_CO2eq_MUNDO[[#This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SUM(Emisiones_CO2_CO2eq_MUNDO[[#This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SUM(Emisiones_CO2_CO2eq_MUNDO[[#This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SUM(Emisiones_CO2_CO2eq_MUNDO[[#This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SUM(Emisiones_CO2_CO2eq_MUNDO[[#This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SUM(Emisiones_CO2_CO2eq_MUNDO[[#This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SUM(Emisiones_CO2_CO2eq_MUNDO[[#This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SUM(Emisiones_CO2_CO2eq_MUNDO[[#This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SUM(Emisiones_CO2_CO2eq_MUNDO[[#This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SUM(Emisiones_CO2_CO2eq_MUNDO[[#This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SUM(Emisiones_CO2_CO2eq_MUNDO[[#This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SUM(Emisiones_CO2_CO2eq_MUNDO[[#This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SUM(Emisiones_CO2_CO2eq_MUNDO[[#This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SUM(Emisiones_CO2_CO2eq_MUNDO[[#This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SUM(Emisiones_CO2_CO2eq_MUNDO[[#This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SUM(Emisiones_CO2_CO2eq_MUNDO[[#This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SUM(Emisiones_CO2_CO2eq_MUNDO[[#This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SUM(Emisiones_CO2_CO2eq_MUNDO[[#This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SUM(Emisiones_CO2_CO2eq_MUNDO[[#This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SUM(Emisiones_CO2_CO2eq_MUNDO[[#This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SUM(Emisiones_CO2_CO2eq_MUNDO[[#This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SUM(Emisiones_CO2_CO2eq_MUNDO[[#This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SUM(Emisiones_CO2_CO2eq_MUNDO[[#This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SUM(Emisiones_CO2_CO2eq_MUNDO[[#This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SUM(Emisiones_CO2_CO2eq_MUNDO[[#This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SUM(Emisiones_CO2_CO2eq_MUNDO[[#This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SUM(Emisiones_CO2_CO2eq_MUNDO[[#This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SUM(Emisiones_CO2_CO2eq_MUNDO[[#This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SUM(Emisiones_CO2_CO2eq_MUNDO[[#This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SUM(Emisiones_CO2_CO2eq_MUNDO[[#This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SUM(Emisiones_CO2_CO2eq_MUNDO[[#This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SUM(Emisiones_CO2_CO2eq_MUNDO[[#This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SUM(Emisiones_CO2_CO2eq_MUNDO[[#This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SUM(Emisiones_CO2_CO2eq_MUNDO[[#This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SUM(Emisiones_CO2_CO2eq_MUNDO[[#This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SUM(Emisiones_CO2_CO2eq_MUNDO[[#This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SUM(Emisiones_CO2_CO2eq_MUNDO[[#This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SUM(Emisiones_CO2_CO2eq_MUNDO[[#This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SUM(Emisiones_CO2_CO2eq_MUNDO[[#This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SUM(Emisiones_CO2_CO2eq_MUNDO[[#This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SUM(Emisiones_CO2_CO2eq_MUNDO[[#This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SUM(Emisiones_CO2_CO2eq_MUNDO[[#This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SUM(Emisiones_CO2_CO2eq_MUNDO[[#This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SUM(Emisiones_CO2_CO2eq_MUNDO[[#This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SUM(Emisiones_CO2_CO2eq_MUNDO[[#This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SUM(Emisiones_CO2_CO2eq_MUNDO[[#This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SUM(Emisiones_CO2_CO2eq_MUNDO[[#This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SUM(Emisiones_CO2_CO2eq_MUNDO[[#This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SUM(Emisiones_CO2_CO2eq_MUNDO[[#This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SUM(Emisiones_CO2_CO2eq_MUNDO[[#This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SUM(Emisiones_CO2_CO2eq_MUNDO[[#This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SUM(Emisiones_CO2_CO2eq_MUNDO[[#This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SUM(Emisiones_CO2_CO2eq_MUNDO[[#This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SUM(Emisiones_CO2_CO2eq_MUNDO[[#This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SUM(Emisiones_CO2_CO2eq_MUNDO[[#This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SUM(Emisiones_CO2_CO2eq_MUNDO[[#This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SUM(Emisiones_CO2_CO2eq_MUNDO[[#This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SUM(Emisiones_CO2_CO2eq_MUNDO[[#This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SUM(Emisiones_CO2_CO2eq_MUNDO[[#This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SUM(Emisiones_CO2_CO2eq_MUNDO[[#This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SUM(Emisiones_CO2_CO2eq_MUNDO[[#This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SUM(Emisiones_CO2_CO2eq_MUNDO[[#This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SUM(Emisiones_CO2_CO2eq_MUNDO[[#This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SUM(Emisiones_CO2_CO2eq_MUNDO[[#This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SUM(Emisiones_CO2_CO2eq_MUNDO[[#This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SUM(Emisiones_CO2_CO2eq_MUNDO[[#This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SUM(Emisiones_CO2_CO2eq_MUNDO[[#This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SUM(Emisiones_CO2_CO2eq_MUNDO[[#This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SUM(Emisiones_CO2_CO2eq_MUNDO[[#This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SUM(Emisiones_CO2_CO2eq_MUNDO[[#This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SUM(Emisiones_CO2_CO2eq_MUNDO[[#This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SUM(Emisiones_CO2_CO2eq_MUNDO[[#This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SUM(Emisiones_CO2_CO2eq_MUNDO[[#This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SUM(Emisiones_CO2_CO2eq_MUNDO[[#This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SUM(Emisiones_CO2_CO2eq_MUNDO[[#This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SUM(Emisiones_CO2_CO2eq_MUNDO[[#This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SUM(Emisiones_CO2_CO2eq_MUNDO[[#This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SUM(Emisiones_CO2_CO2eq_MUNDO[[#This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SUM(Emisiones_CO2_CO2eq_MUNDO[[#This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SUM(Emisiones_CO2_CO2eq_MUNDO[[#This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SUM(Emisiones_CO2_CO2eq_MUNDO[[#This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SUM(Emisiones_CO2_CO2eq_MUNDO[[#This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SUM(Emisiones_CO2_CO2eq_MUNDO[[#This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SUM(Emisiones_CO2_CO2eq_MUNDO[[#This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SUM(Emisiones_CO2_CO2eq_MUNDO[[#This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SUM(Emisiones_CO2_CO2eq_MUNDO[[#This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SUM(Emisiones_CO2_CO2eq_MUNDO[[#This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SUM(Emisiones_CO2_CO2eq_MUNDO[[#This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SUM(Emisiones_CO2_CO2eq_MUNDO[[#This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SUM(Emisiones_CO2_CO2eq_MUNDO[[#This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SUM(Emisiones_CO2_CO2eq_MUNDO[[#This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SUM(Emisiones_CO2_CO2eq_MUNDO[[#This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SUM(Emisiones_CO2_CO2eq_MUNDO[[#This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SUM(Emisiones_CO2_CO2eq_MUNDO[[#This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SUM(Emisiones_CO2_CO2eq_MUNDO[[#This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SUM(Emisiones_CO2_CO2eq_MUNDO[[#This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SUM(Emisiones_CO2_CO2eq_MUNDO[[#This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SUM(Emisiones_CO2_CO2eq_MUNDO[[#This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SUM(Emisiones_CO2_CO2eq_MUNDO[[#This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SUM(Emisiones_CO2_CO2eq_MUNDO[[#This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SUM(Emisiones_CO2_CO2eq_MUNDO[[#This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SUM(Emisiones_CO2_CO2eq_MUNDO[[#This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SUM(Emisiones_CO2_CO2eq_MUNDO[[#This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SUM(Emisiones_CO2_CO2eq_MUNDO[[#This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SUM(Emisiones_CO2_CO2eq_MUNDO[[#This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SUM(Emisiones_CO2_CO2eq_MUNDO[[#This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SUM(Emisiones_CO2_CO2eq_MUNDO[[#This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SUM(Emisiones_CO2_CO2eq_MUNDO[[#This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SUM(Emisiones_CO2_CO2eq_MUNDO[[#This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SUM(Emisiones_CO2_CO2eq_MUNDO[[#This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SUM(Emisiones_CO2_CO2eq_MUNDO[[#This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SUM(Emisiones_CO2_CO2eq_MUNDO[[#This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SUM(Emisiones_CO2_CO2eq_MUNDO[[#This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SUM(Emisiones_CO2_CO2eq_MUNDO[[#This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SUM(Emisiones_CO2_CO2eq_MUNDO[[#This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SUM(Emisiones_CO2_CO2eq_MUNDO[[#This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SUM(Emisiones_CO2_CO2eq_MUNDO[[#This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SUM(Emisiones_CO2_CO2eq_MUNDO[[#This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SUM(Emisiones_CO2_CO2eq_MUNDO[[#This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SUM(Emisiones_CO2_CO2eq_MUNDO[[#This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SUM(Emisiones_CO2_CO2eq_MUNDO[[#This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SUM(Emisiones_CO2_CO2eq_MUNDO[[#This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SUM(Emisiones_CO2_CO2eq_MUNDO[[#This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SUM(Emisiones_CO2_CO2eq_MUNDO[[#This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SUM(Emisiones_CO2_CO2eq_MUNDO[[#This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SUM(Emisiones_CO2_CO2eq_MUNDO[[#This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SUM(Emisiones_CO2_CO2eq_MUNDO[[#This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SUM(Emisiones_CO2_CO2eq_MUNDO[[#This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SUM(Emisiones_CO2_CO2eq_MUNDO[[#This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SUM(Emisiones_CO2_CO2eq_MUNDO[[#This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SUM(Emisiones_CO2_CO2eq_MUNDO[[#This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SUM(Emisiones_CO2_CO2eq_MUNDO[[#This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SUM(Emisiones_CO2_CO2eq_MUNDO[[#This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SUM(Emisiones_CO2_CO2eq_MUNDO[[#This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SUM(Emisiones_CO2_CO2eq_MUNDO[[#This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SUM(Emisiones_CO2_CO2eq_MUNDO[[#This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SUM(Emisiones_CO2_CO2eq_MUNDO[[#This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SUM(Emisiones_CO2_CO2eq_MUNDO[[#This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SUM(Emisiones_CO2_CO2eq_MUNDO[[#This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SUM(Emisiones_CO2_CO2eq_MUNDO[[#This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SUM(Emisiones_CO2_CO2eq_MUNDO[[#This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SUM(Emisiones_CO2_CO2eq_MUNDO[[#This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SUM(Emisiones_CO2_CO2eq_MUNDO[[#This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SUM(Emisiones_CO2_CO2eq_MUNDO[[#This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SUM(Emisiones_CO2_CO2eq_MUNDO[[#This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SUM(Emisiones_CO2_CO2eq_MUNDO[[#This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SUM(Emisiones_CO2_CO2eq_MUNDO[[#This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SUM(Emisiones_CO2_CO2eq_MUNDO[[#This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SUM(Emisiones_CO2_CO2eq_MUNDO[[#This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SUM(Emisiones_CO2_CO2eq_MUNDO[[#This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SUM(Emisiones_CO2_CO2eq_MUNDO[[#This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SUM(Emisiones_CO2_CO2eq_MUNDO[[#This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SUM(Emisiones_CO2_CO2eq_MUNDO[[#This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SUM(Emisiones_CO2_CO2eq_MUNDO[[#This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SUM(Emisiones_CO2_CO2eq_MUNDO[[#This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SUM(Emisiones_CO2_CO2eq_MUNDO[[#This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SUM(Emisiones_CO2_CO2eq_MUNDO[[#This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SUM(Emisiones_CO2_CO2eq_MUNDO[[#This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SUM(Emisiones_CO2_CO2eq_MUNDO[[#This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SUM(Emisiones_CO2_CO2eq_MUNDO[[#This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SUM(Emisiones_CO2_CO2eq_MUNDO[[#This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SUM(Emisiones_CO2_CO2eq_MUNDO[[#This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SUM(Emisiones_CO2_CO2eq_MUNDO[[#This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SUM(Emisiones_CO2_CO2eq_MUNDO[[#This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SUM(Emisiones_CO2_CO2eq_MUNDO[[#This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SUM(Emisiones_CO2_CO2eq_MUNDO[[#This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SUM(Emisiones_CO2_CO2eq_MUNDO[[#This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SUM(Emisiones_CO2_CO2eq_MUNDO[[#This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SUM(Emisiones_CO2_CO2eq_MUNDO[[#This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SUM(Emisiones_CO2_CO2eq_MUNDO[[#This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SUM(Emisiones_CO2_CO2eq_MUNDO[[#This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SUM(Emisiones_CO2_CO2eq_MUNDO[[#This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SUM(Emisiones_CO2_CO2eq_MUNDO[[#This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SUM(Emisiones_CO2_CO2eq_MUNDO[[#This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SUM(Emisiones_CO2_CO2eq_MUNDO[[#This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SUM(Emisiones_CO2_CO2eq_MUNDO[[#This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SUM(Emisiones_CO2_CO2eq_MUNDO[[#This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SUM(Emisiones_CO2_CO2eq_MUNDO[[#This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SUM(Emisiones_CO2_CO2eq_MUNDO[[#This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SUM(Emisiones_CO2_CO2eq_MUNDO[[#This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SUM(Emisiones_CO2_CO2eq_MUNDO[[#This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SUM(Emisiones_CO2_CO2eq_MUNDO[[#This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SUM(Emisiones_CO2_CO2eq_MUNDO[[#This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SUM(Emisiones_CO2_CO2eq_MUNDO[[#This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SUM(Emisiones_CO2_CO2eq_MUNDO[[#This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SUM(Emisiones_CO2_CO2eq_MUNDO[[#This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SUM(Emisiones_CO2_CO2eq_MUNDO[[#This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SUM(Emisiones_CO2_CO2eq_MUNDO[[#This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SUM(Emisiones_CO2_CO2eq_MUNDO[[#This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SUM(Emisiones_CO2_CO2eq_MUNDO[[#This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SUM(Emisiones_CO2_CO2eq_MUNDO[[#This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SUM(Emisiones_CO2_CO2eq_MUNDO[[#This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SUM(Emisiones_CO2_CO2eq_MUNDO[[#This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SUM(Emisiones_CO2_CO2eq_MUNDO[[#This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SUM(Emisiones_CO2_CO2eq_MUNDO[[#This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SUM(Emisiones_CO2_CO2eq_MUNDO[[#This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SUM(Emisiones_CO2_CO2eq_MUNDO[[#This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SUM(Emisiones_CO2_CO2eq_MUNDO[[#This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SUM(Emisiones_CO2_CO2eq_MUNDO[[#This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SUM(Emisiones_CO2_CO2eq_MUNDO[[#This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SUM(Emisiones_CO2_CO2eq_MUNDO[[#This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SUM(Emisiones_CO2_CO2eq_MUNDO[[#This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SUM(Emisiones_CO2_CO2eq_MUNDO[[#This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SUM(Emisiones_CO2_CO2eq_MUNDO[[#This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SUM(Emisiones_CO2_CO2eq_MUNDO[[#This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SUM(Emisiones_CO2_CO2eq_MUNDO[[#This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SUM(Emisiones_CO2_CO2eq_MUNDO[[#This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SUM(Emisiones_CO2_CO2eq_MUNDO[[#This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SUM(Emisiones_CO2_CO2eq_MUNDO[[#This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SUM(Emisiones_CO2_CO2eq_MUNDO[[#This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SUM(Emisiones_CO2_CO2eq_MUNDO[[#This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SUM(Emisiones_CO2_CO2eq_MUNDO[[#This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SUM(Emisiones_CO2_CO2eq_MUNDO[[#This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SUM(Emisiones_CO2_CO2eq_MUNDO[[#This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SUM(Emisiones_CO2_CO2eq_MUNDO[[#This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SUM(Emisiones_CO2_CO2eq_MUNDO[[#This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SUM(Emisiones_CO2_CO2eq_MUNDO[[#This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SUM(Emisiones_CO2_CO2eq_MUNDO[[#This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SUM(Emisiones_CO2_CO2eq_MUNDO[[#This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SUM(Emisiones_CO2_CO2eq_MUNDO[[#This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SUM(Emisiones_CO2_CO2eq_MUNDO[[#This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SUM(Emisiones_CO2_CO2eq_MUNDO[[#This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SUM(Emisiones_CO2_CO2eq_MUNDO[[#This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SUM(Emisiones_CO2_CO2eq_MUNDO[[#This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SUM(Emisiones_CO2_CO2eq_MUNDO[[#This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SUM(Emisiones_CO2_CO2eq_MUNDO[[#This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SUM(Emisiones_CO2_CO2eq_MUNDO[[#This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SUM(Emisiones_CO2_CO2eq_MUNDO[[#This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SUM(Emisiones_CO2_CO2eq_MUNDO[[#This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SUM(Emisiones_CO2_CO2eq_MUNDO[[#This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SUM(Emisiones_CO2_CO2eq_MUNDO[[#This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SUM(Emisiones_CO2_CO2eq_MUNDO[[#This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SUM(Emisiones_CO2_CO2eq_MUNDO[[#This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SUM(Emisiones_CO2_CO2eq_MUNDO[[#This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SUM(Emisiones_CO2_CO2eq_MUNDO[[#This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SUM(Emisiones_CO2_CO2eq_MUNDO[[#This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SUM(Emisiones_CO2_CO2eq_MUNDO[[#This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SUM(Emisiones_CO2_CO2eq_MUNDO[[#This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SUM(Emisiones_CO2_CO2eq_MUNDO[[#This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SUM(Emisiones_CO2_CO2eq_MUNDO[[#This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SUM(Emisiones_CO2_CO2eq_MUNDO[[#This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SUM(Emisiones_CO2_CO2eq_MUNDO[[#This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SUM(Emisiones_CO2_CO2eq_MUNDO[[#This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SUM(Emisiones_CO2_CO2eq_MUNDO[[#This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SUM(Emisiones_CO2_CO2eq_MUNDO[[#This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SUM(Emisiones_CO2_CO2eq_MUNDO[[#This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SUM(Emisiones_CO2_CO2eq_MUNDO[[#This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SUM(Emisiones_CO2_CO2eq_MUNDO[[#This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SUM(Emisiones_CO2_CO2eq_MUNDO[[#This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SUM(Emisiones_CO2_CO2eq_MUNDO[[#This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SUM(Emisiones_CO2_CO2eq_MUNDO[[#This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SUM(Emisiones_CO2_CO2eq_MUNDO[[#This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SUM(Emisiones_CO2_CO2eq_MUNDO[[#This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SUM(Emisiones_CO2_CO2eq_MUNDO[[#This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SUM(Emisiones_CO2_CO2eq_MUNDO[[#This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SUM(Emisiones_CO2_CO2eq_MUNDO[[#This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SUM(Emisiones_CO2_CO2eq_MUNDO[[#This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SUM(Emisiones_CO2_CO2eq_MUNDO[[#This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SUM(Emisiones_CO2_CO2eq_MUNDO[[#This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SUM(Emisiones_CO2_CO2eq_MUNDO[[#This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SUM(Emisiones_CO2_CO2eq_MUNDO[[#This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SUM(Emisiones_CO2_CO2eq_MUNDO[[#This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SUM(Emisiones_CO2_CO2eq_MUNDO[[#This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SUM(Emisiones_CO2_CO2eq_MUNDO[[#This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SUM(Emisiones_CO2_CO2eq_MUNDO[[#This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SUM(Emisiones_CO2_CO2eq_MUNDO[[#This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SUM(Emisiones_CO2_CO2eq_MUNDO[[#This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SUM(Emisiones_CO2_CO2eq_MUNDO[[#This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SUM(Emisiones_CO2_CO2eq_MUNDO[[#This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SUM(Emisiones_CO2_CO2eq_MUNDO[[#This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SUM(Emisiones_CO2_CO2eq_MUNDO[[#This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SUM(Emisiones_CO2_CO2eq_MUNDO[[#This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SUM(Emisiones_CO2_CO2eq_MUNDO[[#This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SUM(Emisiones_CO2_CO2eq_MUNDO[[#This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SUM(Emisiones_CO2_CO2eq_MUNDO[[#This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SUM(Emisiones_CO2_CO2eq_MUNDO[[#This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SUM(Emisiones_CO2_CO2eq_MUNDO[[#This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SUM(Emisiones_CO2_CO2eq_MUNDO[[#This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SUM(Emisiones_CO2_CO2eq_MUNDO[[#This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SUM(Emisiones_CO2_CO2eq_MUNDO[[#This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SUM(Emisiones_CO2_CO2eq_MUNDO[[#This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SUM(Emisiones_CO2_CO2eq_MUNDO[[#This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SUM(Emisiones_CO2_CO2eq_MUNDO[[#This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SUM(Emisiones_CO2_CO2eq_MUNDO[[#This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SUM(Emisiones_CO2_CO2eq_MUNDO[[#This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SUM(Emisiones_CO2_CO2eq_MUNDO[[#This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SUM(Emisiones_CO2_CO2eq_MUNDO[[#This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SUM(Emisiones_CO2_CO2eq_MUNDO[[#This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SUM(Emisiones_CO2_CO2eq_MUNDO[[#This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SUM(Emisiones_CO2_CO2eq_MUNDO[[#This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SUM(Emisiones_CO2_CO2eq_MUNDO[[#This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SUM(Emisiones_CO2_CO2eq_MUNDO[[#This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SUM(Emisiones_CO2_CO2eq_MUNDO[[#This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SUM(Emisiones_CO2_CO2eq_MUNDO[[#This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SUM(Emisiones_CO2_CO2eq_MUNDO[[#This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SUM(Emisiones_CO2_CO2eq_MUNDO[[#This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SUM(Emisiones_CO2_CO2eq_MUNDO[[#This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SUM(Emisiones_CO2_CO2eq_MUNDO[[#This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SUM(Emisiones_CO2_CO2eq_MUNDO[[#This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SUM(Emisiones_CO2_CO2eq_MUNDO[[#This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SUM(Emisiones_CO2_CO2eq_MUNDO[[#This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SUM(Emisiones_CO2_CO2eq_MUNDO[[#This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SUM(Emisiones_CO2_CO2eq_MUNDO[[#This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SUM(Emisiones_CO2_CO2eq_MUNDO[[#This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SUM(Emisiones_CO2_CO2eq_MUNDO[[#This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SUM(Emisiones_CO2_CO2eq_MUNDO[[#This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SUM(Emisiones_CO2_CO2eq_MUNDO[[#This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SUM(Emisiones_CO2_CO2eq_MUNDO[[#This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SUM(Emisiones_CO2_CO2eq_MUNDO[[#This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SUM(Emisiones_CO2_CO2eq_MUNDO[[#This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SUM(Emisiones_CO2_CO2eq_MUNDO[[#This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SUM(Emisiones_CO2_CO2eq_MUNDO[[#This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SUM(Emisiones_CO2_CO2eq_MUNDO[[#This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SUM(Emisiones_CO2_CO2eq_MUNDO[[#This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SUM(Emisiones_CO2_CO2eq_MUNDO[[#This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SUM(Emisiones_CO2_CO2eq_MUNDO[[#This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SUM(Emisiones_CO2_CO2eq_MUNDO[[#This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SUM(Emisiones_CO2_CO2eq_MUNDO[[#This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SUM(Emisiones_CO2_CO2eq_MUNDO[[#This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SUM(Emisiones_CO2_CO2eq_MUNDO[[#This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SUM(Emisiones_CO2_CO2eq_MUNDO[[#This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SUM(Emisiones_CO2_CO2eq_MUNDO[[#This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SUM(Emisiones_CO2_CO2eq_MUNDO[[#This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SUM(Emisiones_CO2_CO2eq_MUNDO[[#This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SUM(Emisiones_CO2_CO2eq_MUNDO[[#This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SUM(Emisiones_CO2_CO2eq_MUNDO[[#This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SUM(Emisiones_CO2_CO2eq_MUNDO[[#This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SUM(Emisiones_CO2_CO2eq_MUNDO[[#This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SUM(Emisiones_CO2_CO2eq_MUNDO[[#This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SUM(Emisiones_CO2_CO2eq_MUNDO[[#This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SUM(Emisiones_CO2_CO2eq_MUNDO[[#This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SUM(Emisiones_CO2_CO2eq_MUNDO[[#This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SUM(Emisiones_CO2_CO2eq_MUNDO[[#This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SUM(Emisiones_CO2_CO2eq_MUNDO[[#This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SUM(Emisiones_CO2_CO2eq_MUNDO[[#This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SUM(Emisiones_CO2_CO2eq_MUNDO[[#This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SUM(Emisiones_CO2_CO2eq_MUNDO[[#This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SUM(Emisiones_CO2_CO2eq_MUNDO[[#This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SUM(Emisiones_CO2_CO2eq_MUNDO[[#This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SUM(Emisiones_CO2_CO2eq_MUNDO[[#This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SUM(Emisiones_CO2_CO2eq_MUNDO[[#This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SUM(Emisiones_CO2_CO2eq_MUNDO[[#This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SUM(Emisiones_CO2_CO2eq_MUNDO[[#This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SUM(Emisiones_CO2_CO2eq_MUNDO[[#This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SUM(Emisiones_CO2_CO2eq_MUNDO[[#This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SUM(Emisiones_CO2_CO2eq_MUNDO[[#This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SUM(Emisiones_CO2_CO2eq_MUNDO[[#This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SUM(Emisiones_CO2_CO2eq_MUNDO[[#This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SUM(Emisiones_CO2_CO2eq_MUNDO[[#This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SUM(Emisiones_CO2_CO2eq_MUNDO[[#This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SUM(Emisiones_CO2_CO2eq_MUNDO[[#This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SUM(Emisiones_CO2_CO2eq_MUNDO[[#This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SUM(Emisiones_CO2_CO2eq_MUNDO[[#This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SUM(Emisiones_CO2_CO2eq_MUNDO[[#This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SUM(Emisiones_CO2_CO2eq_MUNDO[[#This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SUM(Emisiones_CO2_CO2eq_MUNDO[[#This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SUM(Emisiones_CO2_CO2eq_MUNDO[[#This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SUM(Emisiones_CO2_CO2eq_MUNDO[[#This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SUM(Emisiones_CO2_CO2eq_MUNDO[[#This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SUM(Emisiones_CO2_CO2eq_MUNDO[[#This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SUM(Emisiones_CO2_CO2eq_MUNDO[[#This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SUM(Emisiones_CO2_CO2eq_MUNDO[[#This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SUM(Emisiones_CO2_CO2eq_MUNDO[[#This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SUM(Emisiones_CO2_CO2eq_MUNDO[[#This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SUM(Emisiones_CO2_CO2eq_MUNDO[[#This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SUM(Emisiones_CO2_CO2eq_MUNDO[[#This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SUM(Emisiones_CO2_CO2eq_MUNDO[[#This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SUM(Emisiones_CO2_CO2eq_MUNDO[[#This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SUM(Emisiones_CO2_CO2eq_MUNDO[[#This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SUM(Emisiones_CO2_CO2eq_MUNDO[[#This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SUM(Emisiones_CO2_CO2eq_MUNDO[[#This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SUM(Emisiones_CO2_CO2eq_MUNDO[[#This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SUM(Emisiones_CO2_CO2eq_MUNDO[[#This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SUM(Emisiones_CO2_CO2eq_MUNDO[[#This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SUM(Emisiones_CO2_CO2eq_MUNDO[[#This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SUM(Emisiones_CO2_CO2eq_MUNDO[[#This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SUM(Emisiones_CO2_CO2eq_MUNDO[[#This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SUM(Emisiones_CO2_CO2eq_MUNDO[[#This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SUM(Emisiones_CO2_CO2eq_MUNDO[[#This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SUM(Emisiones_CO2_CO2eq_MUNDO[[#This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SUM(Emisiones_CO2_CO2eq_MUNDO[[#This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SUM(Emisiones_CO2_CO2eq_MUNDO[[#This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SUM(Emisiones_CO2_CO2eq_MUNDO[[#This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SUM(Emisiones_CO2_CO2eq_MUNDO[[#This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SUM(Emisiones_CO2_CO2eq_MUNDO[[#This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SUM(Emisiones_CO2_CO2eq_MUNDO[[#This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SUM(Emisiones_CO2_CO2eq_MUNDO[[#This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SUM(Emisiones_CO2_CO2eq_MUNDO[[#This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SUM(Emisiones_CO2_CO2eq_MUNDO[[#This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SUM(Emisiones_CO2_CO2eq_MUNDO[[#This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SUM(Emisiones_CO2_CO2eq_MUNDO[[#This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SUM(Emisiones_CO2_CO2eq_MUNDO[[#This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SUM(Emisiones_CO2_CO2eq_MUNDO[[#This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SUM(Emisiones_CO2_CO2eq_MUNDO[[#This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SUM(Emisiones_CO2_CO2eq_MUNDO[[#This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SUM(Emisiones_CO2_CO2eq_MUNDO[[#This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SUM(Emisiones_CO2_CO2eq_MUNDO[[#This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SUM(Emisiones_CO2_CO2eq_MUNDO[[#This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SUM(Emisiones_CO2_CO2eq_MUNDO[[#This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SUM(Emisiones_CO2_CO2eq_MUNDO[[#This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SUM(Emisiones_CO2_CO2eq_MUNDO[[#This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SUM(Emisiones_CO2_CO2eq_MUNDO[[#This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SUM(Emisiones_CO2_CO2eq_MUNDO[[#This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SUM(Emisiones_CO2_CO2eq_MUNDO[[#This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SUM(Emisiones_CO2_CO2eq_MUNDO[[#This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SUM(Emisiones_CO2_CO2eq_MUNDO[[#This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SUM(Emisiones_CO2_CO2eq_MUNDO[[#This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SUM(Emisiones_CO2_CO2eq_MUNDO[[#This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SUM(Emisiones_CO2_CO2eq_MUNDO[[#This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SUM(Emisiones_CO2_CO2eq_MUNDO[[#This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SUM(Emisiones_CO2_CO2eq_MUNDO[[#This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SUM(Emisiones_CO2_CO2eq_MUNDO[[#This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SUM(Emisiones_CO2_CO2eq_MUNDO[[#This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SUM(Emisiones_CO2_CO2eq_MUNDO[[#This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SUM(Emisiones_CO2_CO2eq_MUNDO[[#This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SUM(Emisiones_CO2_CO2eq_MUNDO[[#This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SUM(Emisiones_CO2_CO2eq_MUNDO[[#This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SUM(Emisiones_CO2_CO2eq_MUNDO[[#This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SUM(Emisiones_CO2_CO2eq_MUNDO[[#This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SUM(Emisiones_CO2_CO2eq_MUNDO[[#This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SUM(Emisiones_CO2_CO2eq_MUNDO[[#This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SUM(Emisiones_CO2_CO2eq_MUNDO[[#This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SUM(Emisiones_CO2_CO2eq_MUNDO[[#This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SUM(Emisiones_CO2_CO2eq_MUNDO[[#This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SUM(Emisiones_CO2_CO2eq_MUNDO[[#This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SUM(Emisiones_CO2_CO2eq_MUNDO[[#This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SUM(Emisiones_CO2_CO2eq_MUNDO[[#This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SUM(Emisiones_CO2_CO2eq_MUNDO[[#This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SUM(Emisiones_CO2_CO2eq_MUNDO[[#This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SUM(Emisiones_CO2_CO2eq_MUNDO[[#This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SUM(Emisiones_CO2_CO2eq_MUNDO[[#This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SUM(Emisiones_CO2_CO2eq_MUNDO[[#This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SUM(Emisiones_CO2_CO2eq_MUNDO[[#This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SUM(Emisiones_CO2_CO2eq_MUNDO[[#This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SUM(Emisiones_CO2_CO2eq_MUNDO[[#This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SUM(Emisiones_CO2_CO2eq_MUNDO[[#This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SUM(Emisiones_CO2_CO2eq_MUNDO[[#This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SUM(Emisiones_CO2_CO2eq_MUNDO[[#This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SUM(Emisiones_CO2_CO2eq_MUNDO[[#This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SUM(Emisiones_CO2_CO2eq_MUNDO[[#This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SUM(Emisiones_CO2_CO2eq_MUNDO[[#This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SUM(Emisiones_CO2_CO2eq_MUNDO[[#This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SUM(Emisiones_CO2_CO2eq_MUNDO[[#This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SUM(Emisiones_CO2_CO2eq_MUNDO[[#This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SUM(Emisiones_CO2_CO2eq_MUNDO[[#This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SUM(Emisiones_CO2_CO2eq_MUNDO[[#This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SUM(Emisiones_CO2_CO2eq_MUNDO[[#This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SUM(Emisiones_CO2_CO2eq_MUNDO[[#This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SUM(Emisiones_CO2_CO2eq_MUNDO[[#This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SUM(Emisiones_CO2_CO2eq_MUNDO[[#This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SUM(Emisiones_CO2_CO2eq_MUNDO[[#This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SUM(Emisiones_CO2_CO2eq_MUNDO[[#This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SUM(Emisiones_CO2_CO2eq_MUNDO[[#This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SUM(Emisiones_CO2_CO2eq_MUNDO[[#This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SUM(Emisiones_CO2_CO2eq_MUNDO[[#This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SUM(Emisiones_CO2_CO2eq_MUNDO[[#This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SUM(Emisiones_CO2_CO2eq_MUNDO[[#This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SUM(Emisiones_CO2_CO2eq_MUNDO[[#This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SUM(Emisiones_CO2_CO2eq_MUNDO[[#This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SUM(Emisiones_CO2_CO2eq_MUNDO[[#This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SUM(Emisiones_CO2_CO2eq_MUNDO[[#This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SUM(Emisiones_CO2_CO2eq_MUNDO[[#This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SUM(Emisiones_CO2_CO2eq_MUNDO[[#This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SUM(Emisiones_CO2_CO2eq_MUNDO[[#This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SUM(Emisiones_CO2_CO2eq_MUNDO[[#This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SUM(Emisiones_CO2_CO2eq_MUNDO[[#This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SUM(Emisiones_CO2_CO2eq_MUNDO[[#This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SUM(Emisiones_CO2_CO2eq_MUNDO[[#This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SUM(Emisiones_CO2_CO2eq_MUNDO[[#This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SUM(Emisiones_CO2_CO2eq_MUNDO[[#This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SUM(Emisiones_CO2_CO2eq_MUNDO[[#This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SUM(Emisiones_CO2_CO2eq_MUNDO[[#This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SUM(Emisiones_CO2_CO2eq_MUNDO[[#This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SUM(Emisiones_CO2_CO2eq_MUNDO[[#This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SUM(Emisiones_CO2_CO2eq_MUNDO[[#This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SUM(Emisiones_CO2_CO2eq_MUNDO[[#This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SUM(Emisiones_CO2_CO2eq_MUNDO[[#This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SUM(Emisiones_CO2_CO2eq_MUNDO[[#This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SUM(Emisiones_CO2_CO2eq_MUNDO[[#This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SUM(Emisiones_CO2_CO2eq_MUNDO[[#This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SUM(Emisiones_CO2_CO2eq_MUNDO[[#This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SUM(Emisiones_CO2_CO2eq_MUNDO[[#This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SUM(Emisiones_CO2_CO2eq_MUNDO[[#This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SUM(Emisiones_CO2_CO2eq_MUNDO[[#This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SUM(Emisiones_CO2_CO2eq_MUNDO[[#This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SUM(Emisiones_CO2_CO2eq_MUNDO[[#This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SUM(Emisiones_CO2_CO2eq_MUNDO[[#This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SUM(Emisiones_CO2_CO2eq_MUNDO[[#This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SUM(Emisiones_CO2_CO2eq_MUNDO[[#This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SUM(Emisiones_CO2_CO2eq_MUNDO[[#This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SUM(Emisiones_CO2_CO2eq_MUNDO[[#This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SUM(Emisiones_CO2_CO2eq_MUNDO[[#This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SUM(Emisiones_CO2_CO2eq_MUNDO[[#This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SUM(Emisiones_CO2_CO2eq_MUNDO[[#This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SUM(Emisiones_CO2_CO2eq_MUNDO[[#This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SUM(Emisiones_CO2_CO2eq_MUNDO[[#This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SUM(Emisiones_CO2_CO2eq_MUNDO[[#This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SUM(Emisiones_CO2_CO2eq_MUNDO[[#This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SUM(Emisiones_CO2_CO2eq_MUNDO[[#This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SUM(Emisiones_CO2_CO2eq_MUNDO[[#This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SUM(Emisiones_CO2_CO2eq_MUNDO[[#This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SUM(Emisiones_CO2_CO2eq_MUNDO[[#This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SUM(Emisiones_CO2_CO2eq_MUNDO[[#This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SUM(Emisiones_CO2_CO2eq_MUNDO[[#This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SUM(Emisiones_CO2_CO2eq_MUNDO[[#This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SUM(Emisiones_CO2_CO2eq_MUNDO[[#This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SUM(Emisiones_CO2_CO2eq_MUNDO[[#This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SUM(Emisiones_CO2_CO2eq_MUNDO[[#This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SUM(Emisiones_CO2_CO2eq_MUNDO[[#This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SUM(Emisiones_CO2_CO2eq_MUNDO[[#This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SUM(Emisiones_CO2_CO2eq_MUNDO[[#This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SUM(Emisiones_CO2_CO2eq_MUNDO[[#This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SUM(Emisiones_CO2_CO2eq_MUNDO[[#This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SUM(Emisiones_CO2_CO2eq_MUNDO[[#This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SUM(Emisiones_CO2_CO2eq_MUNDO[[#This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SUM(Emisiones_CO2_CO2eq_MUNDO[[#This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SUM(Emisiones_CO2_CO2eq_MUNDO[[#This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SUM(Emisiones_CO2_CO2eq_MUNDO[[#This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SUM(Emisiones_CO2_CO2eq_MUNDO[[#This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SUM(Emisiones_CO2_CO2eq_MUNDO[[#This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SUM(Emisiones_CO2_CO2eq_MUNDO[[#This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SUM(Emisiones_CO2_CO2eq_MUNDO[[#This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SUM(Emisiones_CO2_CO2eq_MUNDO[[#This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SUM(Emisiones_CO2_CO2eq_MUNDO[[#This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SUM(Emisiones_CO2_CO2eq_MUNDO[[#This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SUM(Emisiones_CO2_CO2eq_MUNDO[[#This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SUM(Emisiones_CO2_CO2eq_MUNDO[[#This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SUM(Emisiones_CO2_CO2eq_MUNDO[[#This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SUM(Emisiones_CO2_CO2eq_MUNDO[[#This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SUM(Emisiones_CO2_CO2eq_MUNDO[[#This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SUM(Emisiones_CO2_CO2eq_MUNDO[[#This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SUM(Emisiones_CO2_CO2eq_MUNDO[[#This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SUM(Emisiones_CO2_CO2eq_MUNDO[[#This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SUM(Emisiones_CO2_CO2eq_MUNDO[[#This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SUM(Emisiones_CO2_CO2eq_MUNDO[[#This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SUM(Emisiones_CO2_CO2eq_MUNDO[[#This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SUM(Emisiones_CO2_CO2eq_MUNDO[[#This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SUM(Emisiones_CO2_CO2eq_MUNDO[[#This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SUM(Emisiones_CO2_CO2eq_MUNDO[[#This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SUM(Emisiones_CO2_CO2eq_MUNDO[[#This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SUM(Emisiones_CO2_CO2eq_MUNDO[[#This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SUM(Emisiones_CO2_CO2eq_MUNDO[[#This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SUM(Emisiones_CO2_CO2eq_MUNDO[[#This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SUM(Emisiones_CO2_CO2eq_MUNDO[[#This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SUM(Emisiones_CO2_CO2eq_MUNDO[[#This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SUM(Emisiones_CO2_CO2eq_MUNDO[[#This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SUM(Emisiones_CO2_CO2eq_MUNDO[[#This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SUM(Emisiones_CO2_CO2eq_MUNDO[[#This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SUM(Emisiones_CO2_CO2eq_MUNDO[[#This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SUM(Emisiones_CO2_CO2eq_MUNDO[[#This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SUM(Emisiones_CO2_CO2eq_MUNDO[[#This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SUM(Emisiones_CO2_CO2eq_MUNDO[[#This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SUM(Emisiones_CO2_CO2eq_MUNDO[[#This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SUM(Emisiones_CO2_CO2eq_MUNDO[[#This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SUM(Emisiones_CO2_CO2eq_MUNDO[[#This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SUM(Emisiones_CO2_CO2eq_MUNDO[[#This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SUM(Emisiones_CO2_CO2eq_MUNDO[[#This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SUM(Emisiones_CO2_CO2eq_MUNDO[[#This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SUM(Emisiones_CO2_CO2eq_MUNDO[[#This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SUM(Emisiones_CO2_CO2eq_MUNDO[[#This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SUM(Emisiones_CO2_CO2eq_MUNDO[[#This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SUM(Emisiones_CO2_CO2eq_MUNDO[[#This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SUM(Emisiones_CO2_CO2eq_MUNDO[[#This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SUM(Emisiones_CO2_CO2eq_MUNDO[[#This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SUM(Emisiones_CO2_CO2eq_MUNDO[[#This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SUM(Emisiones_CO2_CO2eq_MUNDO[[#This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SUM(Emisiones_CO2_CO2eq_MUNDO[[#This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SUM(Emisiones_CO2_CO2eq_MUNDO[[#This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SUM(Emisiones_CO2_CO2eq_MUNDO[[#This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SUM(Emisiones_CO2_CO2eq_MUNDO[[#This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SUM(Emisiones_CO2_CO2eq_MUNDO[[#This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SUM(Emisiones_CO2_CO2eq_MUNDO[[#This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SUM(Emisiones_CO2_CO2eq_MUNDO[[#This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SUM(Emisiones_CO2_CO2eq_MUNDO[[#This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SUM(Emisiones_CO2_CO2eq_MUNDO[[#This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SUM(Emisiones_CO2_CO2eq_MUNDO[[#This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SUM(Emisiones_CO2_CO2eq_MUNDO[[#This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SUM(Emisiones_CO2_CO2eq_MUNDO[[#This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SUM(Emisiones_CO2_CO2eq_MUNDO[[#This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SUM(Emisiones_CO2_CO2eq_MUNDO[[#This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SUM(Emisiones_CO2_CO2eq_MUNDO[[#This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SUM(Emisiones_CO2_CO2eq_MUNDO[[#This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SUM(Emisiones_CO2_CO2eq_MUNDO[[#This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SUM(Emisiones_CO2_CO2eq_MUNDO[[#This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SUM(Emisiones_CO2_CO2eq_MUNDO[[#This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SUM(Emisiones_CO2_CO2eq_MUNDO[[#This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SUM(Emisiones_CO2_CO2eq_MUNDO[[#This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SUM(Emisiones_CO2_CO2eq_MUNDO[[#This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SUM(Emisiones_CO2_CO2eq_MUNDO[[#This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SUM(Emisiones_CO2_CO2eq_MUNDO[[#This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SUM(Emisiones_CO2_CO2eq_MUNDO[[#This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SUM(Emisiones_CO2_CO2eq_MUNDO[[#This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SUM(Emisiones_CO2_CO2eq_MUNDO[[#This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SUM(Emisiones_CO2_CO2eq_MUNDO[[#This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SUM(Emisiones_CO2_CO2eq_MUNDO[[#This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SUM(Emisiones_CO2_CO2eq_MUNDO[[#This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SUM(Emisiones_CO2_CO2eq_MUNDO[[#This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SUM(Emisiones_CO2_CO2eq_MUNDO[[#This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SUM(Emisiones_CO2_CO2eq_MUNDO[[#This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SUM(Emisiones_CO2_CO2eq_MUNDO[[#This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SUM(Emisiones_CO2_CO2eq_MUNDO[[#This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SUM(Emisiones_CO2_CO2eq_MUNDO[[#This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SUM(Emisiones_CO2_CO2eq_MUNDO[[#This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SUM(Emisiones_CO2_CO2eq_MUNDO[[#This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SUM(Emisiones_CO2_CO2eq_MUNDO[[#This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SUM(Emisiones_CO2_CO2eq_MUNDO[[#This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SUM(Emisiones_CO2_CO2eq_MUNDO[[#This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SUM(Emisiones_CO2_CO2eq_MUNDO[[#This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SUM(Emisiones_CO2_CO2eq_MUNDO[[#This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SUM(Emisiones_CO2_CO2eq_MUNDO[[#This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SUM(Emisiones_CO2_CO2eq_MUNDO[[#This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SUM(Emisiones_CO2_CO2eq_MUNDO[[#This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SUM(Emisiones_CO2_CO2eq_MUNDO[[#This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SUM(Emisiones_CO2_CO2eq_MUNDO[[#This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SUM(Emisiones_CO2_CO2eq_MUNDO[[#This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SUM(Emisiones_CO2_CO2eq_MUNDO[[#This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SUM(Emisiones_CO2_CO2eq_MUNDO[[#This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SUM(Emisiones_CO2_CO2eq_MUNDO[[#This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SUM(Emisiones_CO2_CO2eq_MUNDO[[#This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SUM(Emisiones_CO2_CO2eq_MUNDO[[#This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SUM(Emisiones_CO2_CO2eq_MUNDO[[#This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SUM(Emisiones_CO2_CO2eq_MUNDO[[#This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SUM(Emisiones_CO2_CO2eq_MUNDO[[#This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SUM(Emisiones_CO2_CO2eq_MUNDO[[#This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SUM(Emisiones_CO2_CO2eq_MUNDO[[#This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SUM(Emisiones_CO2_CO2eq_MUNDO[[#This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SUM(Emisiones_CO2_CO2eq_MUNDO[[#This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SUM(Emisiones_CO2_CO2eq_MUNDO[[#This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SUM(Emisiones_CO2_CO2eq_MUNDO[[#This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SUM(Emisiones_CO2_CO2eq_MUNDO[[#This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SUM(Emisiones_CO2_CO2eq_MUNDO[[#This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SUM(Emisiones_CO2_CO2eq_MUNDO[[#This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SUM(Emisiones_CO2_CO2eq_MUNDO[[#This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SUM(Emisiones_CO2_CO2eq_MUNDO[[#This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SUM(Emisiones_CO2_CO2eq_MUNDO[[#This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SUM(Emisiones_CO2_CO2eq_MUNDO[[#This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SUM(Emisiones_CO2_CO2eq_MUNDO[[#This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SUM(Emisiones_CO2_CO2eq_MUNDO[[#This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SUM(Emisiones_CO2_CO2eq_MUNDO[[#This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SUM(Emisiones_CO2_CO2eq_MUNDO[[#This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SUM(Emisiones_CO2_CO2eq_MUNDO[[#This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SUM(Emisiones_CO2_CO2eq_MUNDO[[#This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SUM(Emisiones_CO2_CO2eq_MUNDO[[#This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SUM(Emisiones_CO2_CO2eq_MUNDO[[#This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SUM(Emisiones_CO2_CO2eq_MUNDO[[#This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SUM(Emisiones_CO2_CO2eq_MUNDO[[#This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SUM(Emisiones_CO2_CO2eq_MUNDO[[#This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SUM(Emisiones_CO2_CO2eq_MUNDO[[#This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SUM(Emisiones_CO2_CO2eq_MUNDO[[#This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SUM(Emisiones_CO2_CO2eq_MUNDO[[#This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SUM(Emisiones_CO2_CO2eq_MUNDO[[#This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SUM(Emisiones_CO2_CO2eq_MUNDO[[#This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SUM(Emisiones_CO2_CO2eq_MUNDO[[#This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SUM(Emisiones_CO2_CO2eq_MUNDO[[#This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SUM(Emisiones_CO2_CO2eq_MUNDO[[#This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SUM(Emisiones_CO2_CO2eq_MUNDO[[#This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SUM(Emisiones_CO2_CO2eq_MUNDO[[#This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SUM(Emisiones_CO2_CO2eq_MUNDO[[#This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SUM(Emisiones_CO2_CO2eq_MUNDO[[#This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SUM(Emisiones_CO2_CO2eq_MUNDO[[#This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SUM(Emisiones_CO2_CO2eq_MUNDO[[#This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SUM(Emisiones_CO2_CO2eq_MUNDO[[#This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SUM(Emisiones_CO2_CO2eq_MUNDO[[#This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SUM(Emisiones_CO2_CO2eq_MUNDO[[#This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SUM(Emisiones_CO2_CO2eq_MUNDO[[#This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SUM(Emisiones_CO2_CO2eq_MUNDO[[#This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SUM(Emisiones_CO2_CO2eq_MUNDO[[#This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SUM(Emisiones_CO2_CO2eq_MUNDO[[#This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SUM(Emisiones_CO2_CO2eq_MUNDO[[#This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SUM(Emisiones_CO2_CO2eq_MUNDO[[#This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SUM(Emisiones_CO2_CO2eq_MUNDO[[#This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SUM(Emisiones_CO2_CO2eq_MUNDO[[#This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SUM(Emisiones_CO2_CO2eq_MUNDO[[#This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SUM(Emisiones_CO2_CO2eq_MUNDO[[#This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SUM(Emisiones_CO2_CO2eq_MUNDO[[#This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SUM(Emisiones_CO2_CO2eq_MUNDO[[#This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SUM(Emisiones_CO2_CO2eq_MUNDO[[#This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SUM(Emisiones_CO2_CO2eq_MUNDO[[#This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SUM(Emisiones_CO2_CO2eq_MUNDO[[#This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SUM(Emisiones_CO2_CO2eq_MUNDO[[#This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SUM(Emisiones_CO2_CO2eq_MUNDO[[#This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SUM(Emisiones_CO2_CO2eq_MUNDO[[#This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SUM(Emisiones_CO2_CO2eq_MUNDO[[#This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SUM(Emisiones_CO2_CO2eq_MUNDO[[#This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SUM(Emisiones_CO2_CO2eq_MUNDO[[#This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SUM(Emisiones_CO2_CO2eq_MUNDO[[#This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SUM(Emisiones_CO2_CO2eq_MUNDO[[#This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SUM(Emisiones_CO2_CO2eq_MUNDO[[#This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SUM(Emisiones_CO2_CO2eq_MUNDO[[#This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SUM(Emisiones_CO2_CO2eq_MUNDO[[#This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SUM(Emisiones_CO2_CO2eq_MUNDO[[#This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SUM(Emisiones_CO2_CO2eq_MUNDO[[#This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SUM(Emisiones_CO2_CO2eq_MUNDO[[#This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SUM(Emisiones_CO2_CO2eq_MUNDO[[#This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SUM(Emisiones_CO2_CO2eq_MUNDO[[#This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SUM(Emisiones_CO2_CO2eq_MUNDO[[#This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SUM(Emisiones_CO2_CO2eq_MUNDO[[#This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SUM(Emisiones_CO2_CO2eq_MUNDO[[#This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SUM(Emisiones_CO2_CO2eq_MUNDO[[#This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SUM(Emisiones_CO2_CO2eq_MUNDO[[#This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SUM(Emisiones_CO2_CO2eq_MUNDO[[#This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SUM(Emisiones_CO2_CO2eq_MUNDO[[#This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SUM(Emisiones_CO2_CO2eq_MUNDO[[#This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SUM(Emisiones_CO2_CO2eq_MUNDO[[#This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SUM(Emisiones_CO2_CO2eq_MUNDO[[#This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SUM(Emisiones_CO2_CO2eq_MUNDO[[#This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SUM(Emisiones_CO2_CO2eq_MUNDO[[#This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SUM(Emisiones_CO2_CO2eq_MUNDO[[#This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SUM(Emisiones_CO2_CO2eq_MUNDO[[#This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SUM(Emisiones_CO2_CO2eq_MUNDO[[#This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SUM(Emisiones_CO2_CO2eq_MUNDO[[#This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SUM(Emisiones_CO2_CO2eq_MUNDO[[#This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SUM(Emisiones_CO2_CO2eq_MUNDO[[#This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SUM(Emisiones_CO2_CO2eq_MUNDO[[#This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SUM(Emisiones_CO2_CO2eq_MUNDO[[#This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SUM(Emisiones_CO2_CO2eq_MUNDO[[#This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SUM(Emisiones_CO2_CO2eq_MUNDO[[#This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SUM(Emisiones_CO2_CO2eq_MUNDO[[#This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SUM(Emisiones_CO2_CO2eq_MUNDO[[#This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SUM(Emisiones_CO2_CO2eq_MUNDO[[#This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SUM(Emisiones_CO2_CO2eq_MUNDO[[#This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SUM(Emisiones_CO2_CO2eq_MUNDO[[#This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SUM(Emisiones_CO2_CO2eq_MUNDO[[#This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SUM(Emisiones_CO2_CO2eq_MUNDO[[#This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SUM(Emisiones_CO2_CO2eq_MUNDO[[#This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SUM(Emisiones_CO2_CO2eq_MUNDO[[#This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SUM(Emisiones_CO2_CO2eq_MUNDO[[#This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SUM(Emisiones_CO2_CO2eq_MUNDO[[#This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SUM(Emisiones_CO2_CO2eq_MUNDO[[#This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SUM(Emisiones_CO2_CO2eq_MUNDO[[#This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SUM(Emisiones_CO2_CO2eq_MUNDO[[#This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SUM(Emisiones_CO2_CO2eq_MUNDO[[#This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SUM(Emisiones_CO2_CO2eq_MUNDO[[#This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SUM(Emisiones_CO2_CO2eq_MUNDO[[#This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SUM(Emisiones_CO2_CO2eq_MUNDO[[#This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SUM(Emisiones_CO2_CO2eq_MUNDO[[#This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SUM(Emisiones_CO2_CO2eq_MUNDO[[#This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SUM(Emisiones_CO2_CO2eq_MUNDO[[#This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SUM(Emisiones_CO2_CO2eq_MUNDO[[#This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SUM(Emisiones_CO2_CO2eq_MUNDO[[#This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SUM(Emisiones_CO2_CO2eq_MUNDO[[#This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SUM(Emisiones_CO2_CO2eq_MUNDO[[#This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SUM(Emisiones_CO2_CO2eq_MUNDO[[#This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SUM(Emisiones_CO2_CO2eq_MUNDO[[#This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SUM(Emisiones_CO2_CO2eq_MUNDO[[#This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SUM(Emisiones_CO2_CO2eq_MUNDO[[#This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SUM(Emisiones_CO2_CO2eq_MUNDO[[#This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SUM(Emisiones_CO2_CO2eq_MUNDO[[#This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SUM(Emisiones_CO2_CO2eq_MUNDO[[#This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SUM(Emisiones_CO2_CO2eq_MUNDO[[#This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SUM(Emisiones_CO2_CO2eq_MUNDO[[#This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SUM(Emisiones_CO2_CO2eq_MUNDO[[#This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SUM(Emisiones_CO2_CO2eq_MUNDO[[#This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SUM(Emisiones_CO2_CO2eq_MUNDO[[#This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SUM(Emisiones_CO2_CO2eq_MUNDO[[#This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SUM(Emisiones_CO2_CO2eq_MUNDO[[#This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SUM(Emisiones_CO2_CO2eq_MUNDO[[#This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SUM(Emisiones_CO2_CO2eq_MUNDO[[#This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SUM(Emisiones_CO2_CO2eq_MUNDO[[#This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SUM(Emisiones_CO2_CO2eq_MUNDO[[#This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SUM(Emisiones_CO2_CO2eq_MUNDO[[#This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SUM(Emisiones_CO2_CO2eq_MUNDO[[#This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SUM(Emisiones_CO2_CO2eq_MUNDO[[#This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SUM(Emisiones_CO2_CO2eq_MUNDO[[#This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SUM(Emisiones_CO2_CO2eq_MUNDO[[#This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SUM(Emisiones_CO2_CO2eq_MUNDO[[#This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SUM(Emisiones_CO2_CO2eq_MUNDO[[#This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SUM(Emisiones_CO2_CO2eq_MUNDO[[#This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SUM(Emisiones_CO2_CO2eq_MUNDO[[#This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SUM(Emisiones_CO2_CO2eq_MUNDO[[#This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SUM(Emisiones_CO2_CO2eq_MUNDO[[#This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SUM(Emisiones_CO2_CO2eq_MUNDO[[#This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SUM(Emisiones_CO2_CO2eq_MUNDO[[#This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SUM(Emisiones_CO2_CO2eq_MUNDO[[#This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SUM(Emisiones_CO2_CO2eq_MUNDO[[#This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SUM(Emisiones_CO2_CO2eq_MUNDO[[#This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SUM(Emisiones_CO2_CO2eq_MUNDO[[#This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SUM(Emisiones_CO2_CO2eq_MUNDO[[#This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SUM(Emisiones_CO2_CO2eq_MUNDO[[#This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SUM(Emisiones_CO2_CO2eq_MUNDO[[#This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SUM(Emisiones_CO2_CO2eq_MUNDO[[#This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SUM(Emisiones_CO2_CO2eq_MUNDO[[#This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SUM(Emisiones_CO2_CO2eq_MUNDO[[#This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SUM(Emisiones_CO2_CO2eq_MUNDO[[#This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SUM(Emisiones_CO2_CO2eq_MUNDO[[#This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SUM(Emisiones_CO2_CO2eq_MUNDO[[#This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SUM(Emisiones_CO2_CO2eq_MUNDO[[#This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SUM(Emisiones_CO2_CO2eq_MUNDO[[#This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SUM(Emisiones_CO2_CO2eq_MUNDO[[#This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SUM(Emisiones_CO2_CO2eq_MUNDO[[#This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SUM(Emisiones_CO2_CO2eq_MUNDO[[#This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SUM(Emisiones_CO2_CO2eq_MUNDO[[#This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SUM(Emisiones_CO2_CO2eq_MUNDO[[#This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SUM(Emisiones_CO2_CO2eq_MUNDO[[#This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SUM(Emisiones_CO2_CO2eq_MUNDO[[#This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SUM(Emisiones_CO2_CO2eq_MUNDO[[#This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SUM(Emisiones_CO2_CO2eq_MUNDO[[#This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SUM(Emisiones_CO2_CO2eq_MUNDO[[#This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SUM(Emisiones_CO2_CO2eq_MUNDO[[#This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SUM(Emisiones_CO2_CO2eq_MUNDO[[#This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SUM(Emisiones_CO2_CO2eq_MUNDO[[#This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SUM(Emisiones_CO2_CO2eq_MUNDO[[#This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SUM(Emisiones_CO2_CO2eq_MUNDO[[#This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SUM(Emisiones_CO2_CO2eq_MUNDO[[#This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SUM(Emisiones_CO2_CO2eq_MUNDO[[#This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SUM(Emisiones_CO2_CO2eq_MUNDO[[#This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SUM(Emisiones_CO2_CO2eq_MUNDO[[#This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SUM(Emisiones_CO2_CO2eq_MUNDO[[#This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SUM(Emisiones_CO2_CO2eq_MUNDO[[#This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SUM(Emisiones_CO2_CO2eq_MUNDO[[#This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SUM(Emisiones_CO2_CO2eq_MUNDO[[#This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SUM(Emisiones_CO2_CO2eq_MUNDO[[#This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SUM(Emisiones_CO2_CO2eq_MUNDO[[#This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SUM(Emisiones_CO2_CO2eq_MUNDO[[#This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SUM(Emisiones_CO2_CO2eq_MUNDO[[#This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SUM(Emisiones_CO2_CO2eq_MUNDO[[#This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SUM(Emisiones_CO2_CO2eq_MUNDO[[#This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SUM(Emisiones_CO2_CO2eq_MUNDO[[#This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SUM(Emisiones_CO2_CO2eq_MUNDO[[#This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SUM(Emisiones_CO2_CO2eq_MUNDO[[#This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SUM(Emisiones_CO2_CO2eq_MUNDO[[#This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SUM(Emisiones_CO2_CO2eq_MUNDO[[#This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SUM(Emisiones_CO2_CO2eq_MUNDO[[#This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SUM(Emisiones_CO2_CO2eq_MUNDO[[#This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SUM(Emisiones_CO2_CO2eq_MUNDO[[#This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SUM(Emisiones_CO2_CO2eq_MUNDO[[#This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SUM(Emisiones_CO2_CO2eq_MUNDO[[#This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SUM(Emisiones_CO2_CO2eq_MUNDO[[#This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SUM(Emisiones_CO2_CO2eq_MUNDO[[#This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SUM(Emisiones_CO2_CO2eq_MUNDO[[#This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SUM(Emisiones_CO2_CO2eq_MUNDO[[#This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SUM(Emisiones_CO2_CO2eq_MUNDO[[#This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SUM(Emisiones_CO2_CO2eq_MUNDO[[#This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SUM(Emisiones_CO2_CO2eq_MUNDO[[#This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SUM(Emisiones_CO2_CO2eq_MUNDO[[#This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SUM(Emisiones_CO2_CO2eq_MUNDO[[#This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SUM(Emisiones_CO2_CO2eq_MUNDO[[#This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SUM(Emisiones_CO2_CO2eq_MUNDO[[#This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SUM(Emisiones_CO2_CO2eq_MUNDO[[#This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SUM(Emisiones_CO2_CO2eq_MUNDO[[#This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SUM(Emisiones_CO2_CO2eq_MUNDO[[#This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SUM(Emisiones_CO2_CO2eq_MUNDO[[#This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SUM(Emisiones_CO2_CO2eq_MUNDO[[#This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SUM(Emisiones_CO2_CO2eq_MUNDO[[#This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SUM(Emisiones_CO2_CO2eq_MUNDO[[#This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SUM(Emisiones_CO2_CO2eq_MUNDO[[#This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SUM(Emisiones_CO2_CO2eq_MUNDO[[#This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SUM(Emisiones_CO2_CO2eq_MUNDO[[#This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SUM(Emisiones_CO2_CO2eq_MUNDO[[#This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SUM(Emisiones_CO2_CO2eq_MUNDO[[#This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SUM(Emisiones_CO2_CO2eq_MUNDO[[#This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SUM(Emisiones_CO2_CO2eq_MUNDO[[#This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SUM(Emisiones_CO2_CO2eq_MUNDO[[#This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SUM(Emisiones_CO2_CO2eq_MUNDO[[#This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SUM(Emisiones_CO2_CO2eq_MUNDO[[#This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SUM(Emisiones_CO2_CO2eq_MUNDO[[#This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SUM(Emisiones_CO2_CO2eq_MUNDO[[#This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SUM(Emisiones_CO2_CO2eq_MUNDO[[#This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SUM(Emisiones_CO2_CO2eq_MUNDO[[#This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SUM(Emisiones_CO2_CO2eq_MUNDO[[#This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SUM(Emisiones_CO2_CO2eq_MUNDO[[#This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SUM(Emisiones_CO2_CO2eq_MUNDO[[#This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SUM(Emisiones_CO2_CO2eq_MUNDO[[#This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SUM(Emisiones_CO2_CO2eq_MUNDO[[#This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SUM(Emisiones_CO2_CO2eq_MUNDO[[#This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SUM(Emisiones_CO2_CO2eq_MUNDO[[#This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SUM(Emisiones_CO2_CO2eq_MUNDO[[#This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SUM(Emisiones_CO2_CO2eq_MUNDO[[#This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SUM(Emisiones_CO2_CO2eq_MUNDO[[#This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SUM(Emisiones_CO2_CO2eq_MUNDO[[#This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SUM(Emisiones_CO2_CO2eq_MUNDO[[#This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SUM(Emisiones_CO2_CO2eq_MUNDO[[#This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SUM(Emisiones_CO2_CO2eq_MUNDO[[#This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SUM(Emisiones_CO2_CO2eq_MUNDO[[#This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SUM(Emisiones_CO2_CO2eq_MUNDO[[#This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SUM(Emisiones_CO2_CO2eq_MUNDO[[#This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SUM(Emisiones_CO2_CO2eq_MUNDO[[#This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SUM(Emisiones_CO2_CO2eq_MUNDO[[#This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SUM(Emisiones_CO2_CO2eq_MUNDO[[#This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SUM(Emisiones_CO2_CO2eq_MUNDO[[#This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SUM(Emisiones_CO2_CO2eq_MUNDO[[#This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SUM(Emisiones_CO2_CO2eq_MUNDO[[#This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SUM(Emisiones_CO2_CO2eq_MUNDO[[#This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SUM(Emisiones_CO2_CO2eq_MUNDO[[#This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SUM(Emisiones_CO2_CO2eq_MUNDO[[#This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SUM(Emisiones_CO2_CO2eq_MUNDO[[#This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SUM(Emisiones_CO2_CO2eq_MUNDO[[#This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SUM(Emisiones_CO2_CO2eq_MUNDO[[#This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SUM(Emisiones_CO2_CO2eq_MUNDO[[#This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SUM(Emisiones_CO2_CO2eq_MUNDO[[#This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SUM(Emisiones_CO2_CO2eq_MUNDO[[#This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SUM(Emisiones_CO2_CO2eq_MUNDO[[#This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SUM(Emisiones_CO2_CO2eq_MUNDO[[#This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SUM(Emisiones_CO2_CO2eq_MUNDO[[#This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SUM(Emisiones_CO2_CO2eq_MUNDO[[#This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SUM(Emisiones_CO2_CO2eq_MUNDO[[#This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SUM(Emisiones_CO2_CO2eq_MUNDO[[#This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SUM(Emisiones_CO2_CO2eq_MUNDO[[#This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SUM(Emisiones_CO2_CO2eq_MUNDO[[#This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SUM(Emisiones_CO2_CO2eq_MUNDO[[#This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SUM(Emisiones_CO2_CO2eq_MUNDO[[#This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SUM(Emisiones_CO2_CO2eq_MUNDO[[#This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SUM(Emisiones_CO2_CO2eq_MUNDO[[#This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SUM(Emisiones_CO2_CO2eq_MUNDO[[#This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SUM(Emisiones_CO2_CO2eq_MUNDO[[#This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SUM(Emisiones_CO2_CO2eq_MUNDO[[#This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SUM(Emisiones_CO2_CO2eq_MUNDO[[#This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SUM(Emisiones_CO2_CO2eq_MUNDO[[#This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SUM(Emisiones_CO2_CO2eq_MUNDO[[#This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SUM(Emisiones_CO2_CO2eq_MUNDO[[#This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SUM(Emisiones_CO2_CO2eq_MUNDO[[#This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SUM(Emisiones_CO2_CO2eq_MUNDO[[#This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SUM(Emisiones_CO2_CO2eq_MUNDO[[#This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SUM(Emisiones_CO2_CO2eq_MUNDO[[#This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SUM(Emisiones_CO2_CO2eq_MUNDO[[#This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SUM(Emisiones_CO2_CO2eq_MUNDO[[#This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SUM(Emisiones_CO2_CO2eq_MUNDO[[#This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SUM(Emisiones_CO2_CO2eq_MUNDO[[#This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SUM(Emisiones_CO2_CO2eq_MUNDO[[#This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SUM(Emisiones_CO2_CO2eq_MUNDO[[#This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SUM(Emisiones_CO2_CO2eq_MUNDO[[#This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SUM(Emisiones_CO2_CO2eq_MUNDO[[#This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SUM(Emisiones_CO2_CO2eq_MUNDO[[#This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SUM(Emisiones_CO2_CO2eq_MUNDO[[#This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SUM(Emisiones_CO2_CO2eq_MUNDO[[#This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SUM(Emisiones_CO2_CO2eq_MUNDO[[#This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SUM(Emisiones_CO2_CO2eq_MUNDO[[#This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SUM(Emisiones_CO2_CO2eq_MUNDO[[#This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SUM(Emisiones_CO2_CO2eq_MUNDO[[#This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SUM(Emisiones_CO2_CO2eq_MUNDO[[#This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SUM(Emisiones_CO2_CO2eq_MUNDO[[#This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SUM(Emisiones_CO2_CO2eq_MUNDO[[#This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SUM(Emisiones_CO2_CO2eq_MUNDO[[#This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SUM(Emisiones_CO2_CO2eq_MUNDO[[#This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SUM(Emisiones_CO2_CO2eq_MUNDO[[#This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SUM(Emisiones_CO2_CO2eq_MUNDO[[#This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SUM(Emisiones_CO2_CO2eq_MUNDO[[#This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SUM(Emisiones_CO2_CO2eq_MUNDO[[#This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SUM(Emisiones_CO2_CO2eq_MUNDO[[#This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SUM(Emisiones_CO2_CO2eq_MUNDO[[#This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SUM(Emisiones_CO2_CO2eq_MUNDO[[#This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SUM(Emisiones_CO2_CO2eq_MUNDO[[#This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SUM(Emisiones_CO2_CO2eq_MUNDO[[#This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SUM(Emisiones_CO2_CO2eq_MUNDO[[#This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SUM(Emisiones_CO2_CO2eq_MUNDO[[#This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SUM(Emisiones_CO2_CO2eq_MUNDO[[#This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SUM(Emisiones_CO2_CO2eq_MUNDO[[#This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SUM(Emisiones_CO2_CO2eq_MUNDO[[#This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SUM(Emisiones_CO2_CO2eq_MUNDO[[#This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SUM(Emisiones_CO2_CO2eq_MUNDO[[#This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SUM(Emisiones_CO2_CO2eq_MUNDO[[#This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SUM(Emisiones_CO2_CO2eq_MUNDO[[#This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SUM(Emisiones_CO2_CO2eq_MUNDO[[#This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SUM(Emisiones_CO2_CO2eq_MUNDO[[#This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SUM(Emisiones_CO2_CO2eq_MUNDO[[#This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SUM(Emisiones_CO2_CO2eq_MUNDO[[#This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SUM(Emisiones_CO2_CO2eq_MUNDO[[#This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SUM(Emisiones_CO2_CO2eq_MUNDO[[#This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SUM(Emisiones_CO2_CO2eq_MUNDO[[#This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SUM(Emisiones_CO2_CO2eq_MUNDO[[#This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SUM(Emisiones_CO2_CO2eq_MUNDO[[#This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SUM(Emisiones_CO2_CO2eq_MUNDO[[#This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SUM(Emisiones_CO2_CO2eq_MUNDO[[#This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SUM(Emisiones_CO2_CO2eq_MUNDO[[#This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SUM(Emisiones_CO2_CO2eq_MUNDO[[#This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SUM(Emisiones_CO2_CO2eq_MUNDO[[#This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SUM(Emisiones_CO2_CO2eq_MUNDO[[#This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SUM(Emisiones_CO2_CO2eq_MUNDO[[#This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SUM(Emisiones_CO2_CO2eq_MUNDO[[#This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SUM(Emisiones_CO2_CO2eq_MUNDO[[#This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SUM(Emisiones_CO2_CO2eq_MUNDO[[#This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SUM(Emisiones_CO2_CO2eq_MUNDO[[#This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SUM(Emisiones_CO2_CO2eq_MUNDO[[#This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SUM(Emisiones_CO2_CO2eq_MUNDO[[#This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SUM(Emisiones_CO2_CO2eq_MUNDO[[#This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SUM(Emisiones_CO2_CO2eq_MUNDO[[#This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SUM(Emisiones_CO2_CO2eq_MUNDO[[#This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SUM(Emisiones_CO2_CO2eq_MUNDO[[#This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SUM(Emisiones_CO2_CO2eq_MUNDO[[#This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SUM(Emisiones_CO2_CO2eq_MUNDO[[#This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SUM(Emisiones_CO2_CO2eq_MUNDO[[#This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SUM(Emisiones_CO2_CO2eq_MUNDO[[#This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SUM(Emisiones_CO2_CO2eq_MUNDO[[#This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SUM(Emisiones_CO2_CO2eq_MUNDO[[#This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SUM(Emisiones_CO2_CO2eq_MUNDO[[#This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SUM(Emisiones_CO2_CO2eq_MUNDO[[#This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SUM(Emisiones_CO2_CO2eq_MUNDO[[#This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SUM(Emisiones_CO2_CO2eq_MUNDO[[#This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SUM(Emisiones_CO2_CO2eq_MUNDO[[#This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SUM(Emisiones_CO2_CO2eq_MUNDO[[#This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SUM(Emisiones_CO2_CO2eq_MUNDO[[#This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SUM(Emisiones_CO2_CO2eq_MUNDO[[#This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SUM(Emisiones_CO2_CO2eq_MUNDO[[#This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SUM(Emisiones_CO2_CO2eq_MUNDO[[#This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SUM(Emisiones_CO2_CO2eq_MUNDO[[#This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SUM(Emisiones_CO2_CO2eq_MUNDO[[#This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SUM(Emisiones_CO2_CO2eq_MUNDO[[#This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SUM(Emisiones_CO2_CO2eq_MUNDO[[#This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SUM(Emisiones_CO2_CO2eq_MUNDO[[#This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SUM(Emisiones_CO2_CO2eq_MUNDO[[#This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SUM(Emisiones_CO2_CO2eq_MUNDO[[#This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SUM(Emisiones_CO2_CO2eq_MUNDO[[#This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SUM(Emisiones_CO2_CO2eq_MUNDO[[#This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SUM(Emisiones_CO2_CO2eq_MUNDO[[#This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SUM(Emisiones_CO2_CO2eq_MUNDO[[#This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SUM(Emisiones_CO2_CO2eq_MUNDO[[#This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SUM(Emisiones_CO2_CO2eq_MUNDO[[#This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SUM(Emisiones_CO2_CO2eq_MUNDO[[#This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SUM(Emisiones_CO2_CO2eq_MUNDO[[#This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SUM(Emisiones_CO2_CO2eq_MUNDO[[#This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SUM(Emisiones_CO2_CO2eq_MUNDO[[#This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SUM(Emisiones_CO2_CO2eq_MUNDO[[#This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SUM(Emisiones_CO2_CO2eq_MUNDO[[#This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SUM(Emisiones_CO2_CO2eq_MUNDO[[#This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SUM(Emisiones_CO2_CO2eq_MUNDO[[#This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SUM(Emisiones_CO2_CO2eq_MUNDO[[#This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SUM(Emisiones_CO2_CO2eq_MUNDO[[#This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SUM(Emisiones_CO2_CO2eq_MUNDO[[#This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SUM(Emisiones_CO2_CO2eq_MUNDO[[#This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SUM(Emisiones_CO2_CO2eq_MUNDO[[#This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SUM(Emisiones_CO2_CO2eq_MUNDO[[#This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SUM(Emisiones_CO2_CO2eq_MUNDO[[#This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SUM(Emisiones_CO2_CO2eq_MUNDO[[#This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SUM(Emisiones_CO2_CO2eq_MUNDO[[#This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SUM(Emisiones_CO2_CO2eq_MUNDO[[#This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SUM(Emisiones_CO2_CO2eq_MUNDO[[#This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SUM(Emisiones_CO2_CO2eq_MUNDO[[#This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SUM(Emisiones_CO2_CO2eq_MUNDO[[#This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SUM(Emisiones_CO2_CO2eq_MUNDO[[#This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SUM(Emisiones_CO2_CO2eq_MUNDO[[#This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SUM(Emisiones_CO2_CO2eq_MUNDO[[#This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SUM(Emisiones_CO2_CO2eq_MUNDO[[#This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SUM(Emisiones_CO2_CO2eq_MUNDO[[#This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SUM(Emisiones_CO2_CO2eq_MUNDO[[#This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SUM(Emisiones_CO2_CO2eq_MUNDO[[#This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SUM(Emisiones_CO2_CO2eq_MUNDO[[#This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SUM(Emisiones_CO2_CO2eq_MUNDO[[#This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SUM(Emisiones_CO2_CO2eq_MUNDO[[#This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SUM(Emisiones_CO2_CO2eq_MUNDO[[#This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SUM(Emisiones_CO2_CO2eq_MUNDO[[#This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SUM(Emisiones_CO2_CO2eq_MUNDO[[#This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SUM(Emisiones_CO2_CO2eq_MUNDO[[#This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SUM(Emisiones_CO2_CO2eq_MUNDO[[#This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SUM(Emisiones_CO2_CO2eq_MUNDO[[#This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SUM(Emisiones_CO2_CO2eq_MUNDO[[#This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SUM(Emisiones_CO2_CO2eq_MUNDO[[#This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SUM(Emisiones_CO2_CO2eq_MUNDO[[#This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SUM(Emisiones_CO2_CO2eq_MUNDO[[#This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SUM(Emisiones_CO2_CO2eq_MUNDO[[#This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SUM(Emisiones_CO2_CO2eq_MUNDO[[#This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SUM(Emisiones_CO2_CO2eq_MUNDO[[#This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SUM(Emisiones_CO2_CO2eq_MUNDO[[#This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SUM(Emisiones_CO2_CO2eq_MUNDO[[#This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SUM(Emisiones_CO2_CO2eq_MUNDO[[#This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SUM(Emisiones_CO2_CO2eq_MUNDO[[#This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SUM(Emisiones_CO2_CO2eq_MUNDO[[#This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SUM(Emisiones_CO2_CO2eq_MUNDO[[#This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SUM(Emisiones_CO2_CO2eq_MUNDO[[#This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SUM(Emisiones_CO2_CO2eq_MUNDO[[#This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SUM(Emisiones_CO2_CO2eq_MUNDO[[#This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SUM(Emisiones_CO2_CO2eq_MUNDO[[#This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SUM(Emisiones_CO2_CO2eq_MUNDO[[#This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SUM(Emisiones_CO2_CO2eq_MUNDO[[#This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SUM(Emisiones_CO2_CO2eq_MUNDO[[#This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SUM(Emisiones_CO2_CO2eq_MUNDO[[#This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SUM(Emisiones_CO2_CO2eq_MUNDO[[#This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SUM(Emisiones_CO2_CO2eq_MUNDO[[#This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SUM(Emisiones_CO2_CO2eq_MUNDO[[#This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SUM(Emisiones_CO2_CO2eq_MUNDO[[#This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SUM(Emisiones_CO2_CO2eq_MUNDO[[#This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SUM(Emisiones_CO2_CO2eq_MUNDO[[#This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SUM(Emisiones_CO2_CO2eq_MUNDO[[#This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SUM(Emisiones_CO2_CO2eq_MUNDO[[#This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SUM(Emisiones_CO2_CO2eq_MUNDO[[#This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SUM(Emisiones_CO2_CO2eq_MUNDO[[#This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SUM(Emisiones_CO2_CO2eq_MUNDO[[#This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SUM(Emisiones_CO2_CO2eq_MUNDO[[#This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SUM(Emisiones_CO2_CO2eq_MUNDO[[#This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SUM(Emisiones_CO2_CO2eq_MUNDO[[#This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SUM(Emisiones_CO2_CO2eq_MUNDO[[#This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SUM(Emisiones_CO2_CO2eq_MUNDO[[#This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SUM(Emisiones_CO2_CO2eq_MUNDO[[#This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SUM(Emisiones_CO2_CO2eq_MUNDO[[#This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SUM(Emisiones_CO2_CO2eq_MUNDO[[#This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SUM(Emisiones_CO2_CO2eq_MUNDO[[#This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SUM(Emisiones_CO2_CO2eq_MUNDO[[#This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SUM(Emisiones_CO2_CO2eq_MUNDO[[#This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SUM(Emisiones_CO2_CO2eq_MUNDO[[#This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SUM(Emisiones_CO2_CO2eq_MUNDO[[#This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SUM(Emisiones_CO2_CO2eq_MUNDO[[#This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SUM(Emisiones_CO2_CO2eq_MUNDO[[#This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SUM(Emisiones_CO2_CO2eq_MUNDO[[#This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SUM(Emisiones_CO2_CO2eq_MUNDO[[#This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SUM(Emisiones_CO2_CO2eq_MUNDO[[#This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SUM(Emisiones_CO2_CO2eq_MUNDO[[#This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SUM(Emisiones_CO2_CO2eq_MUNDO[[#This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SUM(Emisiones_CO2_CO2eq_MUNDO[[#This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SUM(Emisiones_CO2_CO2eq_MUNDO[[#This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SUM(Emisiones_CO2_CO2eq_MUNDO[[#This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SUM(Emisiones_CO2_CO2eq_MUNDO[[#This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SUM(Emisiones_CO2_CO2eq_MUNDO[[#This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SUM(Emisiones_CO2_CO2eq_MUNDO[[#This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SUM(Emisiones_CO2_CO2eq_MUNDO[[#This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SUM(Emisiones_CO2_CO2eq_MUNDO[[#This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SUM(Emisiones_CO2_CO2eq_MUNDO[[#This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SUM(Emisiones_CO2_CO2eq_MUNDO[[#This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SUM(Emisiones_CO2_CO2eq_MUNDO[[#This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SUM(Emisiones_CO2_CO2eq_MUNDO[[#This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SUM(Emisiones_CO2_CO2eq_MUNDO[[#This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SUM(Emisiones_CO2_CO2eq_MUNDO[[#This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SUM(Emisiones_CO2_CO2eq_MUNDO[[#This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SUM(Emisiones_CO2_CO2eq_MUNDO[[#This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SUM(Emisiones_CO2_CO2eq_MUNDO[[#This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SUM(Emisiones_CO2_CO2eq_MUNDO[[#This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SUM(Emisiones_CO2_CO2eq_MUNDO[[#This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SUM(Emisiones_CO2_CO2eq_MUNDO[[#This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SUM(Emisiones_CO2_CO2eq_MUNDO[[#This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SUM(Emisiones_CO2_CO2eq_MUNDO[[#This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SUM(Emisiones_CO2_CO2eq_MUNDO[[#This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SUM(Emisiones_CO2_CO2eq_MUNDO[[#This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SUM(Emisiones_CO2_CO2eq_MUNDO[[#This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SUM(Emisiones_CO2_CO2eq_MUNDO[[#This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SUM(Emisiones_CO2_CO2eq_MUNDO[[#This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SUM(Emisiones_CO2_CO2eq_MUNDO[[#This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SUM(Emisiones_CO2_CO2eq_MUNDO[[#This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SUM(Emisiones_CO2_CO2eq_MUNDO[[#This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SUM(Emisiones_CO2_CO2eq_MUNDO[[#This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SUM(Emisiones_CO2_CO2eq_MUNDO[[#This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SUM(Emisiones_CO2_CO2eq_MUNDO[[#This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SUM(Emisiones_CO2_CO2eq_MUNDO[[#This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SUM(Emisiones_CO2_CO2eq_MUNDO[[#This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SUM(Emisiones_CO2_CO2eq_MUNDO[[#This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SUM(Emisiones_CO2_CO2eq_MUNDO[[#This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SUM(Emisiones_CO2_CO2eq_MUNDO[[#This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SUM(Emisiones_CO2_CO2eq_MUNDO[[#This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SUM(Emisiones_CO2_CO2eq_MUNDO[[#This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SUM(Emisiones_CO2_CO2eq_MUNDO[[#This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SUM(Emisiones_CO2_CO2eq_MUNDO[[#This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SUM(Emisiones_CO2_CO2eq_MUNDO[[#This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SUM(Emisiones_CO2_CO2eq_MUNDO[[#This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SUM(Emisiones_CO2_CO2eq_MUNDO[[#This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SUM(Emisiones_CO2_CO2eq_MUNDO[[#This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SUM(Emisiones_CO2_CO2eq_MUNDO[[#This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SUM(Emisiones_CO2_CO2eq_MUNDO[[#This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SUM(Emisiones_CO2_CO2eq_MUNDO[[#This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SUM(Emisiones_CO2_CO2eq_MUNDO[[#This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SUM(Emisiones_CO2_CO2eq_MUNDO[[#This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SUM(Emisiones_CO2_CO2eq_MUNDO[[#This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SUM(Emisiones_CO2_CO2eq_MUNDO[[#This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SUM(Emisiones_CO2_CO2eq_MUNDO[[#This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SUM(Emisiones_CO2_CO2eq_MUNDO[[#This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SUM(Emisiones_CO2_CO2eq_MUNDO[[#This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SUM(Emisiones_CO2_CO2eq_MUNDO[[#This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SUM(Emisiones_CO2_CO2eq_MUNDO[[#This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SUM(Emisiones_CO2_CO2eq_MUNDO[[#This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SUM(Emisiones_CO2_CO2eq_MUNDO[[#This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SUM(Emisiones_CO2_CO2eq_MUNDO[[#This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SUM(Emisiones_CO2_CO2eq_MUNDO[[#This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SUM(Emisiones_CO2_CO2eq_MUNDO[[#This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SUM(Emisiones_CO2_CO2eq_MUNDO[[#This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SUM(Emisiones_CO2_CO2eq_MUNDO[[#This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SUM(Emisiones_CO2_CO2eq_MUNDO[[#This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SUM(Emisiones_CO2_CO2eq_MUNDO[[#This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SUM(Emisiones_CO2_CO2eq_MUNDO[[#This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SUM(Emisiones_CO2_CO2eq_MUNDO[[#This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SUM(Emisiones_CO2_CO2eq_MUNDO[[#This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SUM(Emisiones_CO2_CO2eq_MUNDO[[#This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SUM(Emisiones_CO2_CO2eq_MUNDO[[#This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SUM(Emisiones_CO2_CO2eq_MUNDO[[#This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SUM(Emisiones_CO2_CO2eq_MUNDO[[#This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SUM(Emisiones_CO2_CO2eq_MUNDO[[#This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SUM(Emisiones_CO2_CO2eq_MUNDO[[#This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SUM(Emisiones_CO2_CO2eq_MUNDO[[#This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SUM(Emisiones_CO2_CO2eq_MUNDO[[#This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SUM(Emisiones_CO2_CO2eq_MUNDO[[#This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SUM(Emisiones_CO2_CO2eq_MUNDO[[#This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SUM(Emisiones_CO2_CO2eq_MUNDO[[#This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SUM(Emisiones_CO2_CO2eq_MUNDO[[#This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SUM(Emisiones_CO2_CO2eq_MUNDO[[#This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SUM(Emisiones_CO2_CO2eq_MUNDO[[#This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SUM(Emisiones_CO2_CO2eq_MUNDO[[#This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SUM(Emisiones_CO2_CO2eq_MUNDO[[#This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SUM(Emisiones_CO2_CO2eq_MUNDO[[#This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SUM(Emisiones_CO2_CO2eq_MUNDO[[#This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SUM(Emisiones_CO2_CO2eq_MUNDO[[#This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SUM(Emisiones_CO2_CO2eq_MUNDO[[#This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SUM(Emisiones_CO2_CO2eq_MUNDO[[#This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SUM(Emisiones_CO2_CO2eq_MUNDO[[#This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SUM(Emisiones_CO2_CO2eq_MUNDO[[#This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SUM(Emisiones_CO2_CO2eq_MUNDO[[#This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SUM(Emisiones_CO2_CO2eq_MUNDO[[#This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SUM(Emisiones_CO2_CO2eq_MUNDO[[#This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SUM(Emisiones_CO2_CO2eq_MUNDO[[#This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SUM(Emisiones_CO2_CO2eq_MUNDO[[#This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SUM(Emisiones_CO2_CO2eq_MUNDO[[#This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SUM(Emisiones_CO2_CO2eq_MUNDO[[#This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SUM(Emisiones_CO2_CO2eq_MUNDO[[#This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SUM(Emisiones_CO2_CO2eq_MUNDO[[#This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SUM(Emisiones_CO2_CO2eq_MUNDO[[#This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SUM(Emisiones_CO2_CO2eq_MUNDO[[#This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SUM(Emisiones_CO2_CO2eq_MUNDO[[#This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SUM(Emisiones_CO2_CO2eq_MUNDO[[#This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SUM(Emisiones_CO2_CO2eq_MUNDO[[#This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SUM(Emisiones_CO2_CO2eq_MUNDO[[#This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SUM(Emisiones_CO2_CO2eq_MUNDO[[#This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SUM(Emisiones_CO2_CO2eq_MUNDO[[#This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SUM(Emisiones_CO2_CO2eq_MUNDO[[#This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SUM(Emisiones_CO2_CO2eq_MUNDO[[#This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SUM(Emisiones_CO2_CO2eq_MUNDO[[#This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SUM(Emisiones_CO2_CO2eq_MUNDO[[#This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SUM(Emisiones_CO2_CO2eq_MUNDO[[#This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SUM(Emisiones_CO2_CO2eq_MUNDO[[#This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SUM(Emisiones_CO2_CO2eq_MUNDO[[#This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SUM(Emisiones_CO2_CO2eq_MUNDO[[#This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SUM(Emisiones_CO2_CO2eq_MUNDO[[#This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SUM(Emisiones_CO2_CO2eq_MUNDO[[#This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SUM(Emisiones_CO2_CO2eq_MUNDO[[#This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SUM(Emisiones_CO2_CO2eq_MUNDO[[#This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SUM(Emisiones_CO2_CO2eq_MUNDO[[#This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SUM(Emisiones_CO2_CO2eq_MUNDO[[#This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SUM(Emisiones_CO2_CO2eq_MUNDO[[#This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SUM(Emisiones_CO2_CO2eq_MUNDO[[#This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SUM(Emisiones_CO2_CO2eq_MUNDO[[#This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SUM(Emisiones_CO2_CO2eq_MUNDO[[#This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SUM(Emisiones_CO2_CO2eq_MUNDO[[#This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SUM(Emisiones_CO2_CO2eq_MUNDO[[#This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SUM(Emisiones_CO2_CO2eq_MUNDO[[#This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SUM(Emisiones_CO2_CO2eq_MUNDO[[#This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SUM(Emisiones_CO2_CO2eq_MUNDO[[#This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SUM(Emisiones_CO2_CO2eq_MUNDO[[#This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SUM(Emisiones_CO2_CO2eq_MUNDO[[#This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SUM(Emisiones_CO2_CO2eq_MUNDO[[#This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SUM(Emisiones_CO2_CO2eq_MUNDO[[#This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SUM(Emisiones_CO2_CO2eq_MUNDO[[#This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SUM(Emisiones_CO2_CO2eq_MUNDO[[#This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SUM(Emisiones_CO2_CO2eq_MUNDO[[#This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SUM(Emisiones_CO2_CO2eq_MUNDO[[#This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SUM(Emisiones_CO2_CO2eq_MUNDO[[#This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SUM(Emisiones_CO2_CO2eq_MUNDO[[#This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SUM(Emisiones_CO2_CO2eq_MUNDO[[#This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SUM(Emisiones_CO2_CO2eq_MUNDO[[#This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SUM(Emisiones_CO2_CO2eq_MUNDO[[#This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SUM(Emisiones_CO2_CO2eq_MUNDO[[#This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SUM(Emisiones_CO2_CO2eq_MUNDO[[#This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SUM(Emisiones_CO2_CO2eq_MUNDO[[#This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SUM(Emisiones_CO2_CO2eq_MUNDO[[#This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SUM(Emisiones_CO2_CO2eq_MUNDO[[#This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SUM(Emisiones_CO2_CO2eq_MUNDO[[#This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SUM(Emisiones_CO2_CO2eq_MUNDO[[#This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SUM(Emisiones_CO2_CO2eq_MUNDO[[#This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SUM(Emisiones_CO2_CO2eq_MUNDO[[#This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SUM(Emisiones_CO2_CO2eq_MUNDO[[#This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SUM(Emisiones_CO2_CO2eq_MUNDO[[#This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SUM(Emisiones_CO2_CO2eq_MUNDO[[#This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SUM(Emisiones_CO2_CO2eq_MUNDO[[#This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SUM(Emisiones_CO2_CO2eq_MUNDO[[#This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SUM(Emisiones_CO2_CO2eq_MUNDO[[#This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SUM(Emisiones_CO2_CO2eq_MUNDO[[#This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SUM(Emisiones_CO2_CO2eq_MUNDO[[#This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SUM(Emisiones_CO2_CO2eq_MUNDO[[#This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SUM(Emisiones_CO2_CO2eq_MUNDO[[#This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SUM(Emisiones_CO2_CO2eq_MUNDO[[#This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SUM(Emisiones_CO2_CO2eq_MUNDO[[#This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SUM(Emisiones_CO2_CO2eq_MUNDO[[#This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SUM(Emisiones_CO2_CO2eq_MUNDO[[#This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SUM(Emisiones_CO2_CO2eq_MUNDO[[#This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SUM(Emisiones_CO2_CO2eq_MUNDO[[#This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SUM(Emisiones_CO2_CO2eq_MUNDO[[#This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SUM(Emisiones_CO2_CO2eq_MUNDO[[#This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SUM(Emisiones_CO2_CO2eq_MUNDO[[#This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SUM(Emisiones_CO2_CO2eq_MUNDO[[#This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SUM(Emisiones_CO2_CO2eq_MUNDO[[#This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SUM(Emisiones_CO2_CO2eq_MUNDO[[#This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SUM(Emisiones_CO2_CO2eq_MUNDO[[#This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SUM(Emisiones_CO2_CO2eq_MUNDO[[#This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SUM(Emisiones_CO2_CO2eq_MUNDO[[#This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SUM(Emisiones_CO2_CO2eq_MUNDO[[#This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SUM(Emisiones_CO2_CO2eq_MUNDO[[#This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SUM(Emisiones_CO2_CO2eq_MUNDO[[#This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SUM(Emisiones_CO2_CO2eq_MUNDO[[#This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SUM(Emisiones_CO2_CO2eq_MUNDO[[#This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SUM(Emisiones_CO2_CO2eq_MUNDO[[#This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SUM(Emisiones_CO2_CO2eq_MUNDO[[#This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SUM(Emisiones_CO2_CO2eq_MUNDO[[#This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SUM(Emisiones_CO2_CO2eq_MUNDO[[#This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SUM(Emisiones_CO2_CO2eq_MUNDO[[#This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SUM(Emisiones_CO2_CO2eq_MUNDO[[#This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SUM(Emisiones_CO2_CO2eq_MUNDO[[#This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SUM(Emisiones_CO2_CO2eq_MUNDO[[#This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SUM(Emisiones_CO2_CO2eq_MUNDO[[#This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SUM(Emisiones_CO2_CO2eq_MUNDO[[#This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SUM(Emisiones_CO2_CO2eq_MUNDO[[#This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SUM(Emisiones_CO2_CO2eq_MUNDO[[#This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SUM(Emisiones_CO2_CO2eq_MUNDO[[#This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SUM(Emisiones_CO2_CO2eq_MUNDO[[#This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SUM(Emisiones_CO2_CO2eq_MUNDO[[#This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SUM(Emisiones_CO2_CO2eq_MUNDO[[#This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SUM(Emisiones_CO2_CO2eq_MUNDO[[#This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SUM(Emisiones_CO2_CO2eq_MUNDO[[#This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SUM(Emisiones_CO2_CO2eq_MUNDO[[#This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SUM(Emisiones_CO2_CO2eq_MUNDO[[#This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SUM(Emisiones_CO2_CO2eq_MUNDO[[#This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SUM(Emisiones_CO2_CO2eq_MUNDO[[#This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SUM(Emisiones_CO2_CO2eq_MUNDO[[#This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SUM(Emisiones_CO2_CO2eq_MUNDO[[#This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SUM(Emisiones_CO2_CO2eq_MUNDO[[#This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SUM(Emisiones_CO2_CO2eq_MUNDO[[#This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SUM(Emisiones_CO2_CO2eq_MUNDO[[#This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SUM(Emisiones_CO2_CO2eq_MUNDO[[#This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SUM(Emisiones_CO2_CO2eq_MUNDO[[#This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SUM(Emisiones_CO2_CO2eq_MUNDO[[#This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SUM(Emisiones_CO2_CO2eq_MUNDO[[#This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SUM(Emisiones_CO2_CO2eq_MUNDO[[#This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SUM(Emisiones_CO2_CO2eq_MUNDO[[#This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SUM(Emisiones_CO2_CO2eq_MUNDO[[#This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SUM(Emisiones_CO2_CO2eq_MUNDO[[#This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SUM(Emisiones_CO2_CO2eq_MUNDO[[#This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SUM(Emisiones_CO2_CO2eq_MUNDO[[#This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SUM(Emisiones_CO2_CO2eq_MUNDO[[#This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SUM(Emisiones_CO2_CO2eq_MUNDO[[#This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SUM(Emisiones_CO2_CO2eq_MUNDO[[#This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SUM(Emisiones_CO2_CO2eq_MUNDO[[#This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SUM(Emisiones_CO2_CO2eq_MUNDO[[#This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SUM(Emisiones_CO2_CO2eq_MUNDO[[#This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SUM(Emisiones_CO2_CO2eq_MUNDO[[#This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SUM(Emisiones_CO2_CO2eq_MUNDO[[#This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SUM(Emisiones_CO2_CO2eq_MUNDO[[#This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SUM(Emisiones_CO2_CO2eq_MUNDO[[#This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SUM(Emisiones_CO2_CO2eq_MUNDO[[#This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SUM(Emisiones_CO2_CO2eq_MUNDO[[#This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SUM(Emisiones_CO2_CO2eq_MUNDO[[#This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SUM(Emisiones_CO2_CO2eq_MUNDO[[#This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SUM(Emisiones_CO2_CO2eq_MUNDO[[#This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SUM(Emisiones_CO2_CO2eq_MUNDO[[#This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SUM(Emisiones_CO2_CO2eq_MUNDO[[#This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SUM(Emisiones_CO2_CO2eq_MUNDO[[#This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SUM(Emisiones_CO2_CO2eq_MUNDO[[#This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SUM(Emisiones_CO2_CO2eq_MUNDO[[#This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SUM(Emisiones_CO2_CO2eq_MUNDO[[#This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SUM(Emisiones_CO2_CO2eq_MUNDO[[#This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SUM(Emisiones_CO2_CO2eq_MUNDO[[#This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SUM(Emisiones_CO2_CO2eq_MUNDO[[#This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SUM(Emisiones_CO2_CO2eq_MUNDO[[#This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SUM(Emisiones_CO2_CO2eq_MUNDO[[#This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SUM(Emisiones_CO2_CO2eq_MUNDO[[#This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SUM(Emisiones_CO2_CO2eq_MUNDO[[#This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SUM(Emisiones_CO2_CO2eq_MUNDO[[#This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SUM(Emisiones_CO2_CO2eq_MUNDO[[#This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SUM(Emisiones_CO2_CO2eq_MUNDO[[#This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SUM(Emisiones_CO2_CO2eq_MUNDO[[#This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SUM(Emisiones_CO2_CO2eq_MUNDO[[#This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SUM(Emisiones_CO2_CO2eq_MUNDO[[#This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SUM(Emisiones_CO2_CO2eq_MUNDO[[#This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SUM(Emisiones_CO2_CO2eq_MUNDO[[#This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SUM(Emisiones_CO2_CO2eq_MUNDO[[#This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SUM(Emisiones_CO2_CO2eq_MUNDO[[#This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SUM(Emisiones_CO2_CO2eq_MUNDO[[#This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SUM(Emisiones_CO2_CO2eq_MUNDO[[#This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SUM(Emisiones_CO2_CO2eq_MUNDO[[#This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SUM(Emisiones_CO2_CO2eq_MUNDO[[#This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SUM(Emisiones_CO2_CO2eq_MUNDO[[#This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SUM(Emisiones_CO2_CO2eq_MUNDO[[#This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SUM(Emisiones_CO2_CO2eq_MUNDO[[#This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SUM(Emisiones_CO2_CO2eq_MUNDO[[#This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SUM(Emisiones_CO2_CO2eq_MUNDO[[#This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SUM(Emisiones_CO2_CO2eq_MUNDO[[#This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SUM(Emisiones_CO2_CO2eq_MUNDO[[#This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SUM(Emisiones_CO2_CO2eq_MUNDO[[#This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SUM(Emisiones_CO2_CO2eq_MUNDO[[#This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SUM(Emisiones_CO2_CO2eq_MUNDO[[#This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SUM(Emisiones_CO2_CO2eq_MUNDO[[#This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SUM(Emisiones_CO2_CO2eq_MUNDO[[#This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SUM(Emisiones_CO2_CO2eq_MUNDO[[#This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SUM(Emisiones_CO2_CO2eq_MUNDO[[#This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SUM(Emisiones_CO2_CO2eq_MUNDO[[#This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SUM(Emisiones_CO2_CO2eq_MUNDO[[#This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SUM(Emisiones_CO2_CO2eq_MUNDO[[#This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SUM(Emisiones_CO2_CO2eq_MUNDO[[#This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SUM(Emisiones_CO2_CO2eq_MUNDO[[#This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SUM(Emisiones_CO2_CO2eq_MUNDO[[#This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SUM(Emisiones_CO2_CO2eq_MUNDO[[#This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SUM(Emisiones_CO2_CO2eq_MUNDO[[#This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SUM(Emisiones_CO2_CO2eq_MUNDO[[#This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SUM(Emisiones_CO2_CO2eq_MUNDO[[#This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SUM(Emisiones_CO2_CO2eq_MUNDO[[#This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SUM(Emisiones_CO2_CO2eq_MUNDO[[#This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SUM(Emisiones_CO2_CO2eq_MUNDO[[#This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SUM(Emisiones_CO2_CO2eq_MUNDO[[#This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SUM(Emisiones_CO2_CO2eq_MUNDO[[#This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SUM(Emisiones_CO2_CO2eq_MUNDO[[#This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SUM(Emisiones_CO2_CO2eq_MUNDO[[#This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SUM(Emisiones_CO2_CO2eq_MUNDO[[#This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SUM(Emisiones_CO2_CO2eq_MUNDO[[#This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SUM(Emisiones_CO2_CO2eq_MUNDO[[#This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SUM(Emisiones_CO2_CO2eq_MUNDO[[#This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SUM(Emisiones_CO2_CO2eq_MUNDO[[#This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SUM(Emisiones_CO2_CO2eq_MUNDO[[#This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SUM(Emisiones_CO2_CO2eq_MUNDO[[#This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SUM(Emisiones_CO2_CO2eq_MUNDO[[#This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SUM(Emisiones_CO2_CO2eq_MUNDO[[#This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SUM(Emisiones_CO2_CO2eq_MUNDO[[#This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SUM(Emisiones_CO2_CO2eq_MUNDO[[#This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SUM(Emisiones_CO2_CO2eq_MUNDO[[#This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SUM(Emisiones_CO2_CO2eq_MUNDO[[#This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SUM(Emisiones_CO2_CO2eq_MUNDO[[#This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SUM(Emisiones_CO2_CO2eq_MUNDO[[#This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SUM(Emisiones_CO2_CO2eq_MUNDO[[#This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SUM(Emisiones_CO2_CO2eq_MUNDO[[#This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SUM(Emisiones_CO2_CO2eq_MUNDO[[#This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SUM(Emisiones_CO2_CO2eq_MUNDO[[#This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SUM(Emisiones_CO2_CO2eq_MUNDO[[#This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SUM(Emisiones_CO2_CO2eq_MUNDO[[#This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SUM(Emisiones_CO2_CO2eq_MUNDO[[#This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SUM(Emisiones_CO2_CO2eq_MUNDO[[#This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SUM(Emisiones_CO2_CO2eq_MUNDO[[#This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SUM(Emisiones_CO2_CO2eq_MUNDO[[#This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SUM(Emisiones_CO2_CO2eq_MUNDO[[#This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SUM(Emisiones_CO2_CO2eq_MUNDO[[#This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SUM(Emisiones_CO2_CO2eq_MUNDO[[#This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SUM(Emisiones_CO2_CO2eq_MUNDO[[#This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SUM(Emisiones_CO2_CO2eq_MUNDO[[#This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SUM(Emisiones_CO2_CO2eq_MUNDO[[#This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SUM(Emisiones_CO2_CO2eq_MUNDO[[#This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SUM(Emisiones_CO2_CO2eq_MUNDO[[#This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SUM(Emisiones_CO2_CO2eq_MUNDO[[#This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SUM(Emisiones_CO2_CO2eq_MUNDO[[#This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SUM(Emisiones_CO2_CO2eq_MUNDO[[#This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SUM(Emisiones_CO2_CO2eq_MUNDO[[#This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SUM(Emisiones_CO2_CO2eq_MUNDO[[#This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SUM(Emisiones_CO2_CO2eq_MUNDO[[#This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SUM(Emisiones_CO2_CO2eq_MUNDO[[#This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SUM(Emisiones_CO2_CO2eq_MUNDO[[#This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SUM(Emisiones_CO2_CO2eq_MUNDO[[#This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SUM(Emisiones_CO2_CO2eq_MUNDO[[#This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SUM(Emisiones_CO2_CO2eq_MUNDO[[#This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SUM(Emisiones_CO2_CO2eq_MUNDO[[#This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SUM(Emisiones_CO2_CO2eq_MUNDO[[#This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SUM(Emisiones_CO2_CO2eq_MUNDO[[#This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SUM(Emisiones_CO2_CO2eq_MUNDO[[#This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SUM(Emisiones_CO2_CO2eq_MUNDO[[#This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SUM(Emisiones_CO2_CO2eq_MUNDO[[#This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SUM(Emisiones_CO2_CO2eq_MUNDO[[#This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SUM(Emisiones_CO2_CO2eq_MUNDO[[#This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SUM(Emisiones_CO2_CO2eq_MUNDO[[#This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SUM(Emisiones_CO2_CO2eq_MUNDO[[#This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SUM(Emisiones_CO2_CO2eq_MUNDO[[#This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SUM(Emisiones_CO2_CO2eq_MUNDO[[#This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SUM(Emisiones_CO2_CO2eq_MUNDO[[#This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SUM(Emisiones_CO2_CO2eq_MUNDO[[#This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SUM(Emisiones_CO2_CO2eq_MUNDO[[#This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SUM(Emisiones_CO2_CO2eq_MUNDO[[#This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SUM(Emisiones_CO2_CO2eq_MUNDO[[#This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SUM(Emisiones_CO2_CO2eq_MUNDO[[#This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SUM(Emisiones_CO2_CO2eq_MUNDO[[#This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SUM(Emisiones_CO2_CO2eq_MUNDO[[#This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SUM(Emisiones_CO2_CO2eq_MUNDO[[#This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SUM(Emisiones_CO2_CO2eq_MUNDO[[#This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SUM(Emisiones_CO2_CO2eq_MUNDO[[#This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SUM(Emisiones_CO2_CO2eq_MUNDO[[#This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SUM(Emisiones_CO2_CO2eq_MUNDO[[#This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SUM(Emisiones_CO2_CO2eq_MUNDO[[#This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SUM(Emisiones_CO2_CO2eq_MUNDO[[#This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SUM(Emisiones_CO2_CO2eq_MUNDO[[#This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SUM(Emisiones_CO2_CO2eq_MUNDO[[#This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SUM(Emisiones_CO2_CO2eq_MUNDO[[#This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SUM(Emisiones_CO2_CO2eq_MUNDO[[#This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SUM(Emisiones_CO2_CO2eq_MUNDO[[#This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SUM(Emisiones_CO2_CO2eq_MUNDO[[#This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SUM(Emisiones_CO2_CO2eq_MUNDO[[#This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SUM(Emisiones_CO2_CO2eq_MUNDO[[#This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SUM(Emisiones_CO2_CO2eq_MUNDO[[#This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SUM(Emisiones_CO2_CO2eq_MUNDO[[#This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SUM(Emisiones_CO2_CO2eq_MUNDO[[#This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SUM(Emisiones_CO2_CO2eq_MUNDO[[#This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SUM(Emisiones_CO2_CO2eq_MUNDO[[#This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SUM(Emisiones_CO2_CO2eq_MUNDO[[#This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SUM(Emisiones_CO2_CO2eq_MUNDO[[#This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SUM(Emisiones_CO2_CO2eq_MUNDO[[#This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SUM(Emisiones_CO2_CO2eq_MUNDO[[#This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SUM(Emisiones_CO2_CO2eq_MUNDO[[#This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SUM(Emisiones_CO2_CO2eq_MUNDO[[#This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SUM(Emisiones_CO2_CO2eq_MUNDO[[#This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SUM(Emisiones_CO2_CO2eq_MUNDO[[#This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SUM(Emisiones_CO2_CO2eq_MUNDO[[#This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SUM(Emisiones_CO2_CO2eq_MUNDO[[#This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SUM(Emisiones_CO2_CO2eq_MUNDO[[#This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SUM(Emisiones_CO2_CO2eq_MUNDO[[#This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SUM(Emisiones_CO2_CO2eq_MUNDO[[#This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SUM(Emisiones_CO2_CO2eq_MUNDO[[#This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SUM(Emisiones_CO2_CO2eq_MUNDO[[#This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SUM(Emisiones_CO2_CO2eq_MUNDO[[#This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SUM(Emisiones_CO2_CO2eq_MUNDO[[#This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SUM(Emisiones_CO2_CO2eq_MUNDO[[#This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SUM(Emisiones_CO2_CO2eq_MUNDO[[#This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SUM(Emisiones_CO2_CO2eq_MUNDO[[#This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SUM(Emisiones_CO2_CO2eq_MUNDO[[#This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SUM(Emisiones_CO2_CO2eq_MUNDO[[#This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SUM(Emisiones_CO2_CO2eq_MUNDO[[#This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SUM(Emisiones_CO2_CO2eq_MUNDO[[#This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SUM(Emisiones_CO2_CO2eq_MUNDO[[#This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SUM(Emisiones_CO2_CO2eq_MUNDO[[#This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SUM(Emisiones_CO2_CO2eq_MUNDO[[#This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SUM(Emisiones_CO2_CO2eq_MUNDO[[#This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SUM(Emisiones_CO2_CO2eq_MUNDO[[#This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SUM(Emisiones_CO2_CO2eq_MUNDO[[#This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SUM(Emisiones_CO2_CO2eq_MUNDO[[#This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SUM(Emisiones_CO2_CO2eq_MUNDO[[#This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SUM(Emisiones_CO2_CO2eq_MUNDO[[#This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SUM(Emisiones_CO2_CO2eq_MUNDO[[#This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SUM(Emisiones_CO2_CO2eq_MUNDO[[#This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SUM(Emisiones_CO2_CO2eq_MUNDO[[#This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SUM(Emisiones_CO2_CO2eq_MUNDO[[#This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SUM(Emisiones_CO2_CO2eq_MUNDO[[#This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SUM(Emisiones_CO2_CO2eq_MUNDO[[#This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SUM(Emisiones_CO2_CO2eq_MUNDO[[#This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SUM(Emisiones_CO2_CO2eq_MUNDO[[#This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SUM(Emisiones_CO2_CO2eq_MUNDO[[#This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SUM(Emisiones_CO2_CO2eq_MUNDO[[#This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SUM(Emisiones_CO2_CO2eq_MUNDO[[#This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SUM(Emisiones_CO2_CO2eq_MUNDO[[#This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SUM(Emisiones_CO2_CO2eq_MUNDO[[#This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SUM(Emisiones_CO2_CO2eq_MUNDO[[#This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SUM(Emisiones_CO2_CO2eq_MUNDO[[#This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SUM(Emisiones_CO2_CO2eq_MUNDO[[#This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SUM(Emisiones_CO2_CO2eq_MUNDO[[#This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SUM(Emisiones_CO2_CO2eq_MUNDO[[#This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SUM(Emisiones_CO2_CO2eq_MUNDO[[#This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SUM(Emisiones_CO2_CO2eq_MUNDO[[#This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SUM(Emisiones_CO2_CO2eq_MUNDO[[#This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SUM(Emisiones_CO2_CO2eq_MUNDO[[#This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SUM(Emisiones_CO2_CO2eq_MUNDO[[#This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SUM(Emisiones_CO2_CO2eq_MUNDO[[#This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SUM(Emisiones_CO2_CO2eq_MUNDO[[#This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SUM(Emisiones_CO2_CO2eq_MUNDO[[#This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SUM(Emisiones_CO2_CO2eq_MUNDO[[#This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SUM(Emisiones_CO2_CO2eq_MUNDO[[#This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SUM(Emisiones_CO2_CO2eq_MUNDO[[#This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SUM(Emisiones_CO2_CO2eq_MUNDO[[#This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SUM(Emisiones_CO2_CO2eq_MUNDO[[#This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SUM(Emisiones_CO2_CO2eq_MUNDO[[#This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SUM(Emisiones_CO2_CO2eq_MUNDO[[#This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SUM(Emisiones_CO2_CO2eq_MUNDO[[#This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SUM(Emisiones_CO2_CO2eq_MUNDO[[#This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SUM(Emisiones_CO2_CO2eq_MUNDO[[#This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SUM(Emisiones_CO2_CO2eq_MUNDO[[#This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SUM(Emisiones_CO2_CO2eq_MUNDO[[#This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SUM(Emisiones_CO2_CO2eq_MUNDO[[#This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SUM(Emisiones_CO2_CO2eq_MUNDO[[#This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SUM(Emisiones_CO2_CO2eq_MUNDO[[#This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SUM(Emisiones_CO2_CO2eq_MUNDO[[#This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SUM(Emisiones_CO2_CO2eq_MUNDO[[#This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SUM(Emisiones_CO2_CO2eq_MUNDO[[#This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SUM(Emisiones_CO2_CO2eq_MUNDO[[#This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SUM(Emisiones_CO2_CO2eq_MUNDO[[#This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SUM(Emisiones_CO2_CO2eq_MUNDO[[#This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SUM(Emisiones_CO2_CO2eq_MUNDO[[#This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SUM(Emisiones_CO2_CO2eq_MUNDO[[#This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SUM(Emisiones_CO2_CO2eq_MUNDO[[#This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SUM(Emisiones_CO2_CO2eq_MUNDO[[#This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SUM(Emisiones_CO2_CO2eq_MUNDO[[#This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SUM(Emisiones_CO2_CO2eq_MUNDO[[#This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SUM(Emisiones_CO2_CO2eq_MUNDO[[#This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SUM(Emisiones_CO2_CO2eq_MUNDO[[#This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SUM(Emisiones_CO2_CO2eq_MUNDO[[#This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SUM(Emisiones_CO2_CO2eq_MUNDO[[#This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SUM(Emisiones_CO2_CO2eq_MUNDO[[#This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SUM(Emisiones_CO2_CO2eq_MUNDO[[#This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SUM(Emisiones_CO2_CO2eq_MUNDO[[#This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SUM(Emisiones_CO2_CO2eq_MUNDO[[#This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SUM(Emisiones_CO2_CO2eq_MUNDO[[#This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SUM(Emisiones_CO2_CO2eq_MUNDO[[#This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SUM(Emisiones_CO2_CO2eq_MUNDO[[#This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SUM(Emisiones_CO2_CO2eq_MUNDO[[#This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SUM(Emisiones_CO2_CO2eq_MUNDO[[#This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SUM(Emisiones_CO2_CO2eq_MUNDO[[#This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SUM(Emisiones_CO2_CO2eq_MUNDO[[#This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SUM(Emisiones_CO2_CO2eq_MUNDO[[#This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SUM(Emisiones_CO2_CO2eq_MUNDO[[#This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SUM(Emisiones_CO2_CO2eq_MUNDO[[#This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SUM(Emisiones_CO2_CO2eq_MUNDO[[#This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SUM(Emisiones_CO2_CO2eq_MUNDO[[#This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SUM(Emisiones_CO2_CO2eq_MUNDO[[#This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SUM(Emisiones_CO2_CO2eq_MUNDO[[#This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SUM(Emisiones_CO2_CO2eq_MUNDO[[#This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SUM(Emisiones_CO2_CO2eq_MUNDO[[#This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SUM(Emisiones_CO2_CO2eq_MUNDO[[#This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SUM(Emisiones_CO2_CO2eq_MUNDO[[#This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SUM(Emisiones_CO2_CO2eq_MUNDO[[#This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SUM(Emisiones_CO2_CO2eq_MUNDO[[#This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SUM(Emisiones_CO2_CO2eq_MUNDO[[#This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SUM(Emisiones_CO2_CO2eq_MUNDO[[#This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SUM(Emisiones_CO2_CO2eq_MUNDO[[#This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SUM(Emisiones_CO2_CO2eq_MUNDO[[#This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SUM(Emisiones_CO2_CO2eq_MUNDO[[#This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SUM(Emisiones_CO2_CO2eq_MUNDO[[#This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SUM(Emisiones_CO2_CO2eq_MUNDO[[#This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SUM(Emisiones_CO2_CO2eq_MUNDO[[#This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SUM(Emisiones_CO2_CO2eq_MUNDO[[#This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SUM(Emisiones_CO2_CO2eq_MUNDO[[#This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SUM(Emisiones_CO2_CO2eq_MUNDO[[#This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SUM(Emisiones_CO2_CO2eq_MUNDO[[#This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SUM(Emisiones_CO2_CO2eq_MUNDO[[#This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SUM(Emisiones_CO2_CO2eq_MUNDO[[#This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SUM(Emisiones_CO2_CO2eq_MUNDO[[#This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SUM(Emisiones_CO2_CO2eq_MUNDO[[#This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SUM(Emisiones_CO2_CO2eq_MUNDO[[#This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SUM(Emisiones_CO2_CO2eq_MUNDO[[#This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SUM(Emisiones_CO2_CO2eq_MUNDO[[#This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SUM(Emisiones_CO2_CO2eq_MUNDO[[#This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SUM(Emisiones_CO2_CO2eq_MUNDO[[#This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SUM(Emisiones_CO2_CO2eq_MUNDO[[#This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SUM(Emisiones_CO2_CO2eq_MUNDO[[#This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SUM(Emisiones_CO2_CO2eq_MUNDO[[#This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SUM(Emisiones_CO2_CO2eq_MUNDO[[#This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SUM(Emisiones_CO2_CO2eq_MUNDO[[#This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SUM(Emisiones_CO2_CO2eq_MUNDO[[#This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SUM(Emisiones_CO2_CO2eq_MUNDO[[#This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SUM(Emisiones_CO2_CO2eq_MUNDO[[#This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SUM(Emisiones_CO2_CO2eq_MUNDO[[#This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SUM(Emisiones_CO2_CO2eq_MUNDO[[#This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SUM(Emisiones_CO2_CO2eq_MUNDO[[#This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SUM(Emisiones_CO2_CO2eq_MUNDO[[#This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SUM(Emisiones_CO2_CO2eq_MUNDO[[#This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SUM(Emisiones_CO2_CO2eq_MUNDO[[#This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SUM(Emisiones_CO2_CO2eq_MUNDO[[#This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SUM(Emisiones_CO2_CO2eq_MUNDO[[#This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SUM(Emisiones_CO2_CO2eq_MUNDO[[#This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SUM(Emisiones_CO2_CO2eq_MUNDO[[#This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SUM(Emisiones_CO2_CO2eq_MUNDO[[#This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SUM(Emisiones_CO2_CO2eq_MUNDO[[#This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SUM(Emisiones_CO2_CO2eq_MUNDO[[#This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SUM(Emisiones_CO2_CO2eq_MUNDO[[#This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SUM(Emisiones_CO2_CO2eq_MUNDO[[#This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SUM(Emisiones_CO2_CO2eq_MUNDO[[#This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SUM(Emisiones_CO2_CO2eq_MUNDO[[#This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SUM(Emisiones_CO2_CO2eq_MUNDO[[#This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SUM(Emisiones_CO2_CO2eq_MUNDO[[#This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SUM(Emisiones_CO2_CO2eq_MUNDO[[#This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SUM(Emisiones_CO2_CO2eq_MUNDO[[#This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SUM(Emisiones_CO2_CO2eq_MUNDO[[#This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SUM(Emisiones_CO2_CO2eq_MUNDO[[#This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SUM(Emisiones_CO2_CO2eq_MUNDO[[#This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SUM(Emisiones_CO2_CO2eq_MUNDO[[#This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SUM(Emisiones_CO2_CO2eq_MUNDO[[#This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SUM(Emisiones_CO2_CO2eq_MUNDO[[#This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SUM(Emisiones_CO2_CO2eq_MUNDO[[#This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SUM(Emisiones_CO2_CO2eq_MUNDO[[#This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SUM(Emisiones_CO2_CO2eq_MUNDO[[#This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SUM(Emisiones_CO2_CO2eq_MUNDO[[#This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SUM(Emisiones_CO2_CO2eq_MUNDO[[#This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SUM(Emisiones_CO2_CO2eq_MUNDO[[#This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SUM(Emisiones_CO2_CO2eq_MUNDO[[#This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SUM(Emisiones_CO2_CO2eq_MUNDO[[#This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SUM(Emisiones_CO2_CO2eq_MUNDO[[#This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SUM(Emisiones_CO2_CO2eq_MUNDO[[#This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SUM(Emisiones_CO2_CO2eq_MUNDO[[#This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SUM(Emisiones_CO2_CO2eq_MUNDO[[#This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SUM(Emisiones_CO2_CO2eq_MUNDO[[#This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SUM(Emisiones_CO2_CO2eq_MUNDO[[#This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SUM(Emisiones_CO2_CO2eq_MUNDO[[#This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SUM(Emisiones_CO2_CO2eq_MUNDO[[#This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SUM(Emisiones_CO2_CO2eq_MUNDO[[#This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SUM(Emisiones_CO2_CO2eq_MUNDO[[#This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SUM(Emisiones_CO2_CO2eq_MUNDO[[#This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SUM(Emisiones_CO2_CO2eq_MUNDO[[#This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SUM(Emisiones_CO2_CO2eq_MUNDO[[#This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SUM(Emisiones_CO2_CO2eq_MUNDO[[#This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SUM(Emisiones_CO2_CO2eq_MUNDO[[#This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SUM(Emisiones_CO2_CO2eq_MUNDO[[#This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SUM(Emisiones_CO2_CO2eq_MUNDO[[#This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SUM(Emisiones_CO2_CO2eq_MUNDO[[#This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SUM(Emisiones_CO2_CO2eq_MUNDO[[#This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SUM(Emisiones_CO2_CO2eq_MUNDO[[#This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SUM(Emisiones_CO2_CO2eq_MUNDO[[#This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SUM(Emisiones_CO2_CO2eq_MUNDO[[#This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SUM(Emisiones_CO2_CO2eq_MUNDO[[#This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SUM(Emisiones_CO2_CO2eq_MUNDO[[#This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SUM(Emisiones_CO2_CO2eq_MUNDO[[#This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SUM(Emisiones_CO2_CO2eq_MUNDO[[#This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SUM(Emisiones_CO2_CO2eq_MUNDO[[#This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SUM(Emisiones_CO2_CO2eq_MUNDO[[#This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SUM(Emisiones_CO2_CO2eq_MUNDO[[#This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SUM(Emisiones_CO2_CO2eq_MUNDO[[#This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SUM(Emisiones_CO2_CO2eq_MUNDO[[#This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SUM(Emisiones_CO2_CO2eq_MUNDO[[#This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SUM(Emisiones_CO2_CO2eq_MUNDO[[#This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SUM(Emisiones_CO2_CO2eq_MUNDO[[#This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SUM(Emisiones_CO2_CO2eq_MUNDO[[#This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SUM(Emisiones_CO2_CO2eq_MUNDO[[#This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SUM(Emisiones_CO2_CO2eq_MUNDO[[#This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SUM(Emisiones_CO2_CO2eq_MUNDO[[#This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SUM(Emisiones_CO2_CO2eq_MUNDO[[#This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SUM(Emisiones_CO2_CO2eq_MUNDO[[#This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SUM(Emisiones_CO2_CO2eq_MUNDO[[#This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SUM(Emisiones_CO2_CO2eq_MUNDO[[#This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SUM(Emisiones_CO2_CO2eq_MUNDO[[#This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SUM(Emisiones_CO2_CO2eq_MUNDO[[#This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SUM(Emisiones_CO2_CO2eq_MUNDO[[#This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SUM(Emisiones_CO2_CO2eq_MUNDO[[#This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SUM(Emisiones_CO2_CO2eq_MUNDO[[#This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SUM(Emisiones_CO2_CO2eq_MUNDO[[#This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SUM(Emisiones_CO2_CO2eq_MUNDO[[#This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SUM(Emisiones_CO2_CO2eq_MUNDO[[#This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SUM(Emisiones_CO2_CO2eq_MUNDO[[#This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SUM(Emisiones_CO2_CO2eq_MUNDO[[#This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SUM(Emisiones_CO2_CO2eq_MUNDO[[#This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SUM(Emisiones_CO2_CO2eq_MUNDO[[#This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SUM(Emisiones_CO2_CO2eq_MUNDO[[#This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SUM(Emisiones_CO2_CO2eq_MUNDO[[#This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SUM(Emisiones_CO2_CO2eq_MUNDO[[#This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SUM(Emisiones_CO2_CO2eq_MUNDO[[#This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SUM(Emisiones_CO2_CO2eq_MUNDO[[#This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SUM(Emisiones_CO2_CO2eq_MUNDO[[#This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SUM(Emisiones_CO2_CO2eq_MUNDO[[#This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SUM(Emisiones_CO2_CO2eq_MUNDO[[#This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SUM(Emisiones_CO2_CO2eq_MUNDO[[#This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SUM(Emisiones_CO2_CO2eq_MUNDO[[#This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SUM(Emisiones_CO2_CO2eq_MUNDO[[#This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SUM(Emisiones_CO2_CO2eq_MUNDO[[#This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SUM(Emisiones_CO2_CO2eq_MUNDO[[#This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SUM(Emisiones_CO2_CO2eq_MUNDO[[#This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SUM(Emisiones_CO2_CO2eq_MUNDO[[#This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SUM(Emisiones_CO2_CO2eq_MUNDO[[#This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SUM(Emisiones_CO2_CO2eq_MUNDO[[#This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SUM(Emisiones_CO2_CO2eq_MUNDO[[#This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SUM(Emisiones_CO2_CO2eq_MUNDO[[#This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SUM(Emisiones_CO2_CO2eq_MUNDO[[#This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SUM(Emisiones_CO2_CO2eq_MUNDO[[#This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SUM(Emisiones_CO2_CO2eq_MUNDO[[#This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SUM(Emisiones_CO2_CO2eq_MUNDO[[#This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SUM(Emisiones_CO2_CO2eq_MUNDO[[#This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SUM(Emisiones_CO2_CO2eq_MUNDO[[#This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SUM(Emisiones_CO2_CO2eq_MUNDO[[#This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SUM(Emisiones_CO2_CO2eq_MUNDO[[#This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SUM(Emisiones_CO2_CO2eq_MUNDO[[#This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SUM(Emisiones_CO2_CO2eq_MUNDO[[#This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SUM(Emisiones_CO2_CO2eq_MUNDO[[#This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SUM(Emisiones_CO2_CO2eq_MUNDO[[#This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SUM(Emisiones_CO2_CO2eq_MUNDO[[#This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SUM(Emisiones_CO2_CO2eq_MUNDO[[#This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SUM(Emisiones_CO2_CO2eq_MUNDO[[#This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SUM(Emisiones_CO2_CO2eq_MUNDO[[#This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SUM(Emisiones_CO2_CO2eq_MUNDO[[#This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SUM(Emisiones_CO2_CO2eq_MUNDO[[#This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SUM(Emisiones_CO2_CO2eq_MUNDO[[#This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SUM(Emisiones_CO2_CO2eq_MUNDO[[#This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SUM(Emisiones_CO2_CO2eq_MUNDO[[#This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SUM(Emisiones_CO2_CO2eq_MUNDO[[#This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SUM(Emisiones_CO2_CO2eq_MUNDO[[#This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SUM(Emisiones_CO2_CO2eq_MUNDO[[#This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SUM(Emisiones_CO2_CO2eq_MUNDO[[#This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SUM(Emisiones_CO2_CO2eq_MUNDO[[#This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SUM(Emisiones_CO2_CO2eq_MUNDO[[#This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SUM(Emisiones_CO2_CO2eq_MUNDO[[#This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SUM(Emisiones_CO2_CO2eq_MUNDO[[#This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SUM(Emisiones_CO2_CO2eq_MUNDO[[#This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SUM(Emisiones_CO2_CO2eq_MUNDO[[#This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SUM(Emisiones_CO2_CO2eq_MUNDO[[#This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SUM(Emisiones_CO2_CO2eq_MUNDO[[#This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SUM(Emisiones_CO2_CO2eq_MUNDO[[#This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SUM(Emisiones_CO2_CO2eq_MUNDO[[#This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SUM(Emisiones_CO2_CO2eq_MUNDO[[#This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SUM(Emisiones_CO2_CO2eq_MUNDO[[#This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SUM(Emisiones_CO2_CO2eq_MUNDO[[#This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SUM(Emisiones_CO2_CO2eq_MUNDO[[#This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SUM(Emisiones_CO2_CO2eq_MUNDO[[#This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SUM(Emisiones_CO2_CO2eq_MUNDO[[#This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SUM(Emisiones_CO2_CO2eq_MUNDO[[#This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SUM(Emisiones_CO2_CO2eq_MUNDO[[#This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SUM(Emisiones_CO2_CO2eq_MUNDO[[#This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SUM(Emisiones_CO2_CO2eq_MUNDO[[#This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SUM(Emisiones_CO2_CO2eq_MUNDO[[#This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SUM(Emisiones_CO2_CO2eq_MUNDO[[#This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SUM(Emisiones_CO2_CO2eq_MUNDO[[#This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SUM(Emisiones_CO2_CO2eq_MUNDO[[#This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SUM(Emisiones_CO2_CO2eq_MUNDO[[#This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SUM(Emisiones_CO2_CO2eq_MUNDO[[#This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SUM(Emisiones_CO2_CO2eq_MUNDO[[#This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SUM(Emisiones_CO2_CO2eq_MUNDO[[#This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SUM(Emisiones_CO2_CO2eq_MUNDO[[#This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SUM(Emisiones_CO2_CO2eq_MUNDO[[#This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SUM(Emisiones_CO2_CO2eq_MUNDO[[#This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SUM(Emisiones_CO2_CO2eq_MUNDO[[#This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SUM(Emisiones_CO2_CO2eq_MUNDO[[#This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SUM(Emisiones_CO2_CO2eq_MUNDO[[#This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SUM(Emisiones_CO2_CO2eq_MUNDO[[#This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SUM(Emisiones_CO2_CO2eq_MUNDO[[#This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SUM(Emisiones_CO2_CO2eq_MUNDO[[#This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SUM(Emisiones_CO2_CO2eq_MUNDO[[#This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SUM(Emisiones_CO2_CO2eq_MUNDO[[#This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SUM(Emisiones_CO2_CO2eq_MUNDO[[#This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SUM(Emisiones_CO2_CO2eq_MUNDO[[#This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SUM(Emisiones_CO2_CO2eq_MUNDO[[#This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SUM(Emisiones_CO2_CO2eq_MUNDO[[#This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SUM(Emisiones_CO2_CO2eq_MUNDO[[#This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SUM(Emisiones_CO2_CO2eq_MUNDO[[#This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SUM(Emisiones_CO2_CO2eq_MUNDO[[#This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SUM(Emisiones_CO2_CO2eq_MUNDO[[#This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SUM(Emisiones_CO2_CO2eq_MUNDO[[#This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SUM(Emisiones_CO2_CO2eq_MUNDO[[#This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SUM(Emisiones_CO2_CO2eq_MUNDO[[#This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SUM(Emisiones_CO2_CO2eq_MUNDO[[#This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SUM(Emisiones_CO2_CO2eq_MUNDO[[#This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SUM(Emisiones_CO2_CO2eq_MUNDO[[#This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SUM(Emisiones_CO2_CO2eq_MUNDO[[#This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SUM(Emisiones_CO2_CO2eq_MUNDO[[#This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SUM(Emisiones_CO2_CO2eq_MUNDO[[#This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SUM(Emisiones_CO2_CO2eq_MUNDO[[#This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SUM(Emisiones_CO2_CO2eq_MUNDO[[#This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SUM(Emisiones_CO2_CO2eq_MUNDO[[#This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SUM(Emisiones_CO2_CO2eq_MUNDO[[#This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SUM(Emisiones_CO2_CO2eq_MUNDO[[#This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SUM(Emisiones_CO2_CO2eq_MUNDO[[#This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SUM(Emisiones_CO2_CO2eq_MUNDO[[#This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SUM(Emisiones_CO2_CO2eq_MUNDO[[#This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SUM(Emisiones_CO2_CO2eq_MUNDO[[#This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SUM(Emisiones_CO2_CO2eq_MUNDO[[#This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SUM(Emisiones_CO2_CO2eq_MUNDO[[#This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SUM(Emisiones_CO2_CO2eq_MUNDO[[#This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SUM(Emisiones_CO2_CO2eq_MUNDO[[#This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SUM(Emisiones_CO2_CO2eq_MUNDO[[#This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SUM(Emisiones_CO2_CO2eq_MUNDO[[#This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SUM(Emisiones_CO2_CO2eq_MUNDO[[#This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SUM(Emisiones_CO2_CO2eq_MUNDO[[#This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SUM(Emisiones_CO2_CO2eq_MUNDO[[#This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SUM(Emisiones_CO2_CO2eq_MUNDO[[#This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SUM(Emisiones_CO2_CO2eq_MUNDO[[#This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SUM(Emisiones_CO2_CO2eq_MUNDO[[#This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SUM(Emisiones_CO2_CO2eq_MUNDO[[#This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SUM(Emisiones_CO2_CO2eq_MUNDO[[#This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SUM(Emisiones_CO2_CO2eq_MUNDO[[#This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SUM(Emisiones_CO2_CO2eq_MUNDO[[#This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SUM(Emisiones_CO2_CO2eq_MUNDO[[#This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SUM(Emisiones_CO2_CO2eq_MUNDO[[#This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SUM(Emisiones_CO2_CO2eq_MUNDO[[#This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SUM(Emisiones_CO2_CO2eq_MUNDO[[#This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SUM(Emisiones_CO2_CO2eq_MUNDO[[#This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SUM(Emisiones_CO2_CO2eq_MUNDO[[#This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SUM(Emisiones_CO2_CO2eq_MUNDO[[#This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SUM(Emisiones_CO2_CO2eq_MUNDO[[#This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SUM(Emisiones_CO2_CO2eq_MUNDO[[#This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SUM(Emisiones_CO2_CO2eq_MUNDO[[#This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SUM(Emisiones_CO2_CO2eq_MUNDO[[#This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SUM(Emisiones_CO2_CO2eq_MUNDO[[#This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SUM(Emisiones_CO2_CO2eq_MUNDO[[#This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SUM(Emisiones_CO2_CO2eq_MUNDO[[#This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SUM(Emisiones_CO2_CO2eq_MUNDO[[#This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SUM(Emisiones_CO2_CO2eq_MUNDO[[#This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SUM(Emisiones_CO2_CO2eq_MUNDO[[#This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SUM(Emisiones_CO2_CO2eq_MUNDO[[#This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SUM(Emisiones_CO2_CO2eq_MUNDO[[#This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SUM(Emisiones_CO2_CO2eq_MUNDO[[#This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SUM(Emisiones_CO2_CO2eq_MUNDO[[#This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SUM(Emisiones_CO2_CO2eq_MUNDO[[#This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SUM(Emisiones_CO2_CO2eq_MUNDO[[#This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SUM(Emisiones_CO2_CO2eq_MUNDO[[#This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SUM(Emisiones_CO2_CO2eq_MUNDO[[#This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SUM(Emisiones_CO2_CO2eq_MUNDO[[#This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SUM(Emisiones_CO2_CO2eq_MUNDO[[#This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SUM(Emisiones_CO2_CO2eq_MUNDO[[#This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SUM(Emisiones_CO2_CO2eq_MUNDO[[#This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SUM(Emisiones_CO2_CO2eq_MUNDO[[#This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SUM(Emisiones_CO2_CO2eq_MUNDO[[#This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SUM(Emisiones_CO2_CO2eq_MUNDO[[#This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SUM(Emisiones_CO2_CO2eq_MUNDO[[#This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SUM(Emisiones_CO2_CO2eq_MUNDO[[#This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SUM(Emisiones_CO2_CO2eq_MUNDO[[#This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SUM(Emisiones_CO2_CO2eq_MUNDO[[#This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SUM(Emisiones_CO2_CO2eq_MUNDO[[#This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SUM(Emisiones_CO2_CO2eq_MUNDO[[#This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SUM(Emisiones_CO2_CO2eq_MUNDO[[#This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SUM(Emisiones_CO2_CO2eq_MUNDO[[#This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SUM(Emisiones_CO2_CO2eq_MUNDO[[#This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SUM(Emisiones_CO2_CO2eq_MUNDO[[#This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SUM(Emisiones_CO2_CO2eq_MUNDO[[#This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SUM(Emisiones_CO2_CO2eq_MUNDO[[#This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SUM(Emisiones_CO2_CO2eq_MUNDO[[#This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SUM(Emisiones_CO2_CO2eq_MUNDO[[#This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SUM(Emisiones_CO2_CO2eq_MUNDO[[#This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SUM(Emisiones_CO2_CO2eq_MUNDO[[#This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SUM(Emisiones_CO2_CO2eq_MUNDO[[#This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SUM(Emisiones_CO2_CO2eq_MUNDO[[#This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SUM(Emisiones_CO2_CO2eq_MUNDO[[#This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SUM(Emisiones_CO2_CO2eq_MUNDO[[#This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SUM(Emisiones_CO2_CO2eq_MUNDO[[#This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SUM(Emisiones_CO2_CO2eq_MUNDO[[#This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SUM(Emisiones_CO2_CO2eq_MUNDO[[#This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SUM(Emisiones_CO2_CO2eq_MUNDO[[#This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SUM(Emisiones_CO2_CO2eq_MUNDO[[#This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SUM(Emisiones_CO2_CO2eq_MUNDO[[#This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SUM(Emisiones_CO2_CO2eq_MUNDO[[#This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SUM(Emisiones_CO2_CO2eq_MUNDO[[#This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SUM(Emisiones_CO2_CO2eq_MUNDO[[#This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SUM(Emisiones_CO2_CO2eq_MUNDO[[#This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SUM(Emisiones_CO2_CO2eq_MUNDO[[#This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SUM(Emisiones_CO2_CO2eq_MUNDO[[#This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SUM(Emisiones_CO2_CO2eq_MUNDO[[#This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SUM(Emisiones_CO2_CO2eq_MUNDO[[#This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SUM(Emisiones_CO2_CO2eq_MUNDO[[#This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SUM(Emisiones_CO2_CO2eq_MUNDO[[#This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SUM(Emisiones_CO2_CO2eq_MUNDO[[#This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SUM(Emisiones_CO2_CO2eq_MUNDO[[#This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SUM(Emisiones_CO2_CO2eq_MUNDO[[#This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SUM(Emisiones_CO2_CO2eq_MUNDO[[#This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SUM(Emisiones_CO2_CO2eq_MUNDO[[#This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SUM(Emisiones_CO2_CO2eq_MUNDO[[#This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SUM(Emisiones_CO2_CO2eq_MUNDO[[#This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SUM(Emisiones_CO2_CO2eq_MUNDO[[#This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SUM(Emisiones_CO2_CO2eq_MUNDO[[#This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SUM(Emisiones_CO2_CO2eq_MUNDO[[#This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SUM(Emisiones_CO2_CO2eq_MUNDO[[#This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SUM(Emisiones_CO2_CO2eq_MUNDO[[#This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SUM(Emisiones_CO2_CO2eq_MUNDO[[#This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SUM(Emisiones_CO2_CO2eq_MUNDO[[#This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SUM(Emisiones_CO2_CO2eq_MUNDO[[#This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SUM(Emisiones_CO2_CO2eq_MUNDO[[#This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SUM(Emisiones_CO2_CO2eq_MUNDO[[#This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SUM(Emisiones_CO2_CO2eq_MUNDO[[#This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SUM(Emisiones_CO2_CO2eq_MUNDO[[#This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SUM(Emisiones_CO2_CO2eq_MUNDO[[#This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SUM(Emisiones_CO2_CO2eq_MUNDO[[#This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SUM(Emisiones_CO2_CO2eq_MUNDO[[#This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SUM(Emisiones_CO2_CO2eq_MUNDO[[#This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SUM(Emisiones_CO2_CO2eq_MUNDO[[#This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SUM(Emisiones_CO2_CO2eq_MUNDO[[#This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SUM(Emisiones_CO2_CO2eq_MUNDO[[#This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SUM(Emisiones_CO2_CO2eq_MUNDO[[#This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SUM(Emisiones_CO2_CO2eq_MUNDO[[#This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SUM(Emisiones_CO2_CO2eq_MUNDO[[#This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SUM(Emisiones_CO2_CO2eq_MUNDO[[#This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SUM(Emisiones_CO2_CO2eq_MUNDO[[#This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SUM(Emisiones_CO2_CO2eq_MUNDO[[#This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SUM(Emisiones_CO2_CO2eq_MUNDO[[#This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SUM(Emisiones_CO2_CO2eq_MUNDO[[#This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SUM(Emisiones_CO2_CO2eq_MUNDO[[#This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SUM(Emisiones_CO2_CO2eq_MUNDO[[#This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SUM(Emisiones_CO2_CO2eq_MUNDO[[#This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SUM(Emisiones_CO2_CO2eq_MUNDO[[#This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SUM(Emisiones_CO2_CO2eq_MUNDO[[#This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SUM(Emisiones_CO2_CO2eq_MUNDO[[#This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SUM(Emisiones_CO2_CO2eq_MUNDO[[#This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SUM(Emisiones_CO2_CO2eq_MUNDO[[#This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SUM(Emisiones_CO2_CO2eq_MUNDO[[#This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SUM(Emisiones_CO2_CO2eq_MUNDO[[#This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SUM(Emisiones_CO2_CO2eq_MUNDO[[#This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SUM(Emisiones_CO2_CO2eq_MUNDO[[#This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SUM(Emisiones_CO2_CO2eq_MUNDO[[#This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SUM(Emisiones_CO2_CO2eq_MUNDO[[#This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SUM(Emisiones_CO2_CO2eq_MUNDO[[#This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SUM(Emisiones_CO2_CO2eq_MUNDO[[#This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SUM(Emisiones_CO2_CO2eq_MUNDO[[#This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SUM(Emisiones_CO2_CO2eq_MUNDO[[#This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SUM(Emisiones_CO2_CO2eq_MUNDO[[#This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SUM(Emisiones_CO2_CO2eq_MUNDO[[#This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SUM(Emisiones_CO2_CO2eq_MUNDO[[#This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SUM(Emisiones_CO2_CO2eq_MUNDO[[#This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SUM(Emisiones_CO2_CO2eq_MUNDO[[#This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SUM(Emisiones_CO2_CO2eq_MUNDO[[#This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SUM(Emisiones_CO2_CO2eq_MUNDO[[#This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SUM(Emisiones_CO2_CO2eq_MUNDO[[#This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SUM(Emisiones_CO2_CO2eq_MUNDO[[#This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SUM(Emisiones_CO2_CO2eq_MUNDO[[#This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SUM(Emisiones_CO2_CO2eq_MUNDO[[#This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SUM(Emisiones_CO2_CO2eq_MUNDO[[#This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SUM(Emisiones_CO2_CO2eq_MUNDO[[#This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SUM(Emisiones_CO2_CO2eq_MUNDO[[#This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SUM(Emisiones_CO2_CO2eq_MUNDO[[#This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SUM(Emisiones_CO2_CO2eq_MUNDO[[#This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SUM(Emisiones_CO2_CO2eq_MUNDO[[#This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SUM(Emisiones_CO2_CO2eq_MUNDO[[#This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SUM(Emisiones_CO2_CO2eq_MUNDO[[#This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SUM(Emisiones_CO2_CO2eq_MUNDO[[#This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SUM(Emisiones_CO2_CO2eq_MUNDO[[#This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SUM(Emisiones_CO2_CO2eq_MUNDO[[#This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SUM(Emisiones_CO2_CO2eq_MUNDO[[#This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SUM(Emisiones_CO2_CO2eq_MUNDO[[#This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SUM(Emisiones_CO2_CO2eq_MUNDO[[#This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SUM(Emisiones_CO2_CO2eq_MUNDO[[#This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SUM(Emisiones_CO2_CO2eq_MUNDO[[#This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SUM(Emisiones_CO2_CO2eq_MUNDO[[#This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SUM(Emisiones_CO2_CO2eq_MUNDO[[#This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SUM(Emisiones_CO2_CO2eq_MUNDO[[#This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SUM(Emisiones_CO2_CO2eq_MUNDO[[#This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SUM(Emisiones_CO2_CO2eq_MUNDO[[#This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SUM(Emisiones_CO2_CO2eq_MUNDO[[#This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SUM(Emisiones_CO2_CO2eq_MUNDO[[#This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SUM(Emisiones_CO2_CO2eq_MUNDO[[#This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SUM(Emisiones_CO2_CO2eq_MUNDO[[#This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SUM(Emisiones_CO2_CO2eq_MUNDO[[#This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SUM(Emisiones_CO2_CO2eq_MUNDO[[#This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SUM(Emisiones_CO2_CO2eq_MUNDO[[#This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SUM(Emisiones_CO2_CO2eq_MUNDO[[#This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SUM(Emisiones_CO2_CO2eq_MUNDO[[#This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SUM(Emisiones_CO2_CO2eq_MUNDO[[#This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SUM(Emisiones_CO2_CO2eq_MUNDO[[#This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SUM(Emisiones_CO2_CO2eq_MUNDO[[#This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SUM(Emisiones_CO2_CO2eq_MUNDO[[#This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SUM(Emisiones_CO2_CO2eq_MUNDO[[#This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SUM(Emisiones_CO2_CO2eq_MUNDO[[#This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SUM(Emisiones_CO2_CO2eq_MUNDO[[#This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SUM(Emisiones_CO2_CO2eq_MUNDO[[#This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SUM(Emisiones_CO2_CO2eq_MUNDO[[#This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SUM(Emisiones_CO2_CO2eq_MUNDO[[#This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SUM(Emisiones_CO2_CO2eq_MUNDO[[#This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SUM(Emisiones_CO2_CO2eq_MUNDO[[#This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SUM(Emisiones_CO2_CO2eq_MUNDO[[#This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SUM(Emisiones_CO2_CO2eq_MUNDO[[#This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SUM(Emisiones_CO2_CO2eq_MUNDO[[#This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SUM(Emisiones_CO2_CO2eq_MUNDO[[#This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SUM(Emisiones_CO2_CO2eq_MUNDO[[#This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SUM(Emisiones_CO2_CO2eq_MUNDO[[#This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SUM(Emisiones_CO2_CO2eq_MUNDO[[#This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SUM(Emisiones_CO2_CO2eq_MUNDO[[#This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SUM(Emisiones_CO2_CO2eq_MUNDO[[#This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SUM(Emisiones_CO2_CO2eq_MUNDO[[#This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SUM(Emisiones_CO2_CO2eq_MUNDO[[#This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SUM(Emisiones_CO2_CO2eq_MUNDO[[#This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SUM(Emisiones_CO2_CO2eq_MUNDO[[#This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SUM(Emisiones_CO2_CO2eq_MUNDO[[#This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SUM(Emisiones_CO2_CO2eq_MUNDO[[#This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SUM(Emisiones_CO2_CO2eq_MUNDO[[#This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SUM(Emisiones_CO2_CO2eq_MUNDO[[#This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SUM(Emisiones_CO2_CO2eq_MUNDO[[#This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SUM(Emisiones_CO2_CO2eq_MUNDO[[#This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SUM(Emisiones_CO2_CO2eq_MUNDO[[#This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SUM(Emisiones_CO2_CO2eq_MUNDO[[#This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SUM(Emisiones_CO2_CO2eq_MUNDO[[#This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SUM(Emisiones_CO2_CO2eq_MUNDO[[#This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SUM(Emisiones_CO2_CO2eq_MUNDO[[#This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SUM(Emisiones_CO2_CO2eq_MUNDO[[#This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SUM(Emisiones_CO2_CO2eq_MUNDO[[#This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SUM(Emisiones_CO2_CO2eq_MUNDO[[#This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SUM(Emisiones_CO2_CO2eq_MUNDO[[#This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SUM(Emisiones_CO2_CO2eq_MUNDO[[#This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SUM(Emisiones_CO2_CO2eq_MUNDO[[#This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SUM(Emisiones_CO2_CO2eq_MUNDO[[#This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SUM(Emisiones_CO2_CO2eq_MUNDO[[#This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SUM(Emisiones_CO2_CO2eq_MUNDO[[#This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SUM(Emisiones_CO2_CO2eq_MUNDO[[#This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SUM(Emisiones_CO2_CO2eq_MUNDO[[#This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SUM(Emisiones_CO2_CO2eq_MUNDO[[#This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SUM(Emisiones_CO2_CO2eq_MUNDO[[#This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SUM(Emisiones_CO2_CO2eq_MUNDO[[#This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SUM(Emisiones_CO2_CO2eq_MUNDO[[#This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SUM(Emisiones_CO2_CO2eq_MUNDO[[#This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SUM(Emisiones_CO2_CO2eq_MUNDO[[#This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SUM(Emisiones_CO2_CO2eq_MUNDO[[#This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SUM(Emisiones_CO2_CO2eq_MUNDO[[#This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SUM(Emisiones_CO2_CO2eq_MUNDO[[#This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SUM(Emisiones_CO2_CO2eq_MUNDO[[#This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SUM(Emisiones_CO2_CO2eq_MUNDO[[#This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SUM(Emisiones_CO2_CO2eq_MUNDO[[#This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SUM(Emisiones_CO2_CO2eq_MUNDO[[#This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SUM(Emisiones_CO2_CO2eq_MUNDO[[#This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SUM(Emisiones_CO2_CO2eq_MUNDO[[#This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SUM(Emisiones_CO2_CO2eq_MUNDO[[#This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SUM(Emisiones_CO2_CO2eq_MUNDO[[#This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SUM(Emisiones_CO2_CO2eq_MUNDO[[#This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SUM(Emisiones_CO2_CO2eq_MUNDO[[#This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SUM(Emisiones_CO2_CO2eq_MUNDO[[#This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SUM(Emisiones_CO2_CO2eq_MUNDO[[#This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SUM(Emisiones_CO2_CO2eq_MUNDO[[#This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SUM(Emisiones_CO2_CO2eq_MUNDO[[#This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SUM(Emisiones_CO2_CO2eq_MUNDO[[#This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SUM(Emisiones_CO2_CO2eq_MUNDO[[#This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SUM(Emisiones_CO2_CO2eq_MUNDO[[#This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SUM(Emisiones_CO2_CO2eq_MUNDO[[#This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SUM(Emisiones_CO2_CO2eq_MUNDO[[#This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SUM(Emisiones_CO2_CO2eq_MUNDO[[#This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SUM(Emisiones_CO2_CO2eq_MUNDO[[#This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SUM(Emisiones_CO2_CO2eq_MUNDO[[#This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SUM(Emisiones_CO2_CO2eq_MUNDO[[#This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SUM(Emisiones_CO2_CO2eq_MUNDO[[#This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SUM(Emisiones_CO2_CO2eq_MUNDO[[#This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SUM(Emisiones_CO2_CO2eq_MUNDO[[#This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SUM(Emisiones_CO2_CO2eq_MUNDO[[#This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SUM(Emisiones_CO2_CO2eq_MUNDO[[#This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SUM(Emisiones_CO2_CO2eq_MUNDO[[#This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SUM(Emisiones_CO2_CO2eq_MUNDO[[#This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SUM(Emisiones_CO2_CO2eq_MUNDO[[#This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SUM(Emisiones_CO2_CO2eq_MUNDO[[#This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SUM(Emisiones_CO2_CO2eq_MUNDO[[#This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SUM(Emisiones_CO2_CO2eq_MUNDO[[#This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SUM(Emisiones_CO2_CO2eq_MUNDO[[#This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SUM(Emisiones_CO2_CO2eq_MUNDO[[#This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SUM(Emisiones_CO2_CO2eq_MUNDO[[#This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SUM(Emisiones_CO2_CO2eq_MUNDO[[#This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SUM(Emisiones_CO2_CO2eq_MUNDO[[#This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SUM(Emisiones_CO2_CO2eq_MUNDO[[#This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SUM(Emisiones_CO2_CO2eq_MUNDO[[#This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SUM(Emisiones_CO2_CO2eq_MUNDO[[#This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SUM(Emisiones_CO2_CO2eq_MUNDO[[#This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SUM(Emisiones_CO2_CO2eq_MUNDO[[#This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SUM(Emisiones_CO2_CO2eq_MUNDO[[#This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SUM(Emisiones_CO2_CO2eq_MUNDO[[#This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SUM(Emisiones_CO2_CO2eq_MUNDO[[#This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SUM(Emisiones_CO2_CO2eq_MUNDO[[#This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SUM(Emisiones_CO2_CO2eq_MUNDO[[#This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SUM(Emisiones_CO2_CO2eq_MUNDO[[#This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SUM(Emisiones_CO2_CO2eq_MUNDO[[#This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SUM(Emisiones_CO2_CO2eq_MUNDO[[#This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SUM(Emisiones_CO2_CO2eq_MUNDO[[#This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SUM(Emisiones_CO2_CO2eq_MUNDO[[#This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SUM(Emisiones_CO2_CO2eq_MUNDO[[#This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SUM(Emisiones_CO2_CO2eq_MUNDO[[#This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SUM(Emisiones_CO2_CO2eq_MUNDO[[#This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SUM(Emisiones_CO2_CO2eq_MUNDO[[#This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SUM(Emisiones_CO2_CO2eq_MUNDO[[#This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SUM(Emisiones_CO2_CO2eq_MUNDO[[#This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SUM(Emisiones_CO2_CO2eq_MUNDO[[#This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SUM(Emisiones_CO2_CO2eq_MUNDO[[#This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SUM(Emisiones_CO2_CO2eq_MUNDO[[#This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SUM(Emisiones_CO2_CO2eq_MUNDO[[#This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SUM(Emisiones_CO2_CO2eq_MUNDO[[#This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SUM(Emisiones_CO2_CO2eq_MUNDO[[#This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SUM(Emisiones_CO2_CO2eq_MUNDO[[#This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SUM(Emisiones_CO2_CO2eq_MUNDO[[#This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SUM(Emisiones_CO2_CO2eq_MUNDO[[#This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SUM(Emisiones_CO2_CO2eq_MUNDO[[#This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SUM(Emisiones_CO2_CO2eq_MUNDO[[#This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SUM(Emisiones_CO2_CO2eq_MUNDO[[#This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SUM(Emisiones_CO2_CO2eq_MUNDO[[#This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SUM(Emisiones_CO2_CO2eq_MUNDO[[#This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SUM(Emisiones_CO2_CO2eq_MUNDO[[#This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SUM(Emisiones_CO2_CO2eq_MUNDO[[#This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SUM(Emisiones_CO2_CO2eq_MUNDO[[#This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SUM(Emisiones_CO2_CO2eq_MUNDO[[#This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SUM(Emisiones_CO2_CO2eq_MUNDO[[#This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SUM(Emisiones_CO2_CO2eq_MUNDO[[#This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SUM(Emisiones_CO2_CO2eq_MUNDO[[#This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SUM(Emisiones_CO2_CO2eq_MUNDO[[#This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SUM(Emisiones_CO2_CO2eq_MUNDO[[#This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SUM(Emisiones_CO2_CO2eq_MUNDO[[#This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SUM(Emisiones_CO2_CO2eq_MUNDO[[#This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SUM(Emisiones_CO2_CO2eq_MUNDO[[#This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SUM(Emisiones_CO2_CO2eq_MUNDO[[#This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SUM(Emisiones_CO2_CO2eq_MUNDO[[#This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SUM(Emisiones_CO2_CO2eq_MUNDO[[#This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SUM(Emisiones_CO2_CO2eq_MUNDO[[#This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SUM(Emisiones_CO2_CO2eq_MUNDO[[#This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SUM(Emisiones_CO2_CO2eq_MUNDO[[#This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SUM(Emisiones_CO2_CO2eq_MUNDO[[#This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SUM(Emisiones_CO2_CO2eq_MUNDO[[#This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SUM(Emisiones_CO2_CO2eq_MUNDO[[#This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SUM(Emisiones_CO2_CO2eq_MUNDO[[#This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SUM(Emisiones_CO2_CO2eq_MUNDO[[#This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SUM(Emisiones_CO2_CO2eq_MUNDO[[#This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SUM(Emisiones_CO2_CO2eq_MUNDO[[#This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SUM(Emisiones_CO2_CO2eq_MUNDO[[#This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SUM(Emisiones_CO2_CO2eq_MUNDO[[#This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SUM(Emisiones_CO2_CO2eq_MUNDO[[#This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SUM(Emisiones_CO2_CO2eq_MUNDO[[#This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SUM(Emisiones_CO2_CO2eq_MUNDO[[#This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SUM(Emisiones_CO2_CO2eq_MUNDO[[#This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SUM(Emisiones_CO2_CO2eq_MUNDO[[#This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SUM(Emisiones_CO2_CO2eq_MUNDO[[#This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SUM(Emisiones_CO2_CO2eq_MUNDO[[#This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SUM(Emisiones_CO2_CO2eq_MUNDO[[#This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SUM(Emisiones_CO2_CO2eq_MUNDO[[#This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SUM(Emisiones_CO2_CO2eq_MUNDO[[#This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SUM(Emisiones_CO2_CO2eq_MUNDO[[#This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SUM(Emisiones_CO2_CO2eq_MUNDO[[#This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SUM(Emisiones_CO2_CO2eq_MUNDO[[#This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SUM(Emisiones_CO2_CO2eq_MUNDO[[#This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SUM(Emisiones_CO2_CO2eq_MUNDO[[#This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SUM(Emisiones_CO2_CO2eq_MUNDO[[#This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SUM(Emisiones_CO2_CO2eq_MUNDO[[#This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SUM(Emisiones_CO2_CO2eq_MUNDO[[#This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SUM(Emisiones_CO2_CO2eq_MUNDO[[#This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SUM(Emisiones_CO2_CO2eq_MUNDO[[#This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SUM(Emisiones_CO2_CO2eq_MUNDO[[#This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SUM(Emisiones_CO2_CO2eq_MUNDO[[#This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SUM(Emisiones_CO2_CO2eq_MUNDO[[#This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SUM(Emisiones_CO2_CO2eq_MUNDO[[#This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SUM(Emisiones_CO2_CO2eq_MUNDO[[#This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SUM(Emisiones_CO2_CO2eq_MUNDO[[#This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SUM(Emisiones_CO2_CO2eq_MUNDO[[#This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SUM(Emisiones_CO2_CO2eq_MUNDO[[#This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SUM(Emisiones_CO2_CO2eq_MUNDO[[#This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SUM(Emisiones_CO2_CO2eq_MUNDO[[#This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SUM(Emisiones_CO2_CO2eq_MUNDO[[#This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SUM(Emisiones_CO2_CO2eq_MUNDO[[#This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SUM(Emisiones_CO2_CO2eq_MUNDO[[#This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SUM(Emisiones_CO2_CO2eq_MUNDO[[#This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SUM(Emisiones_CO2_CO2eq_MUNDO[[#This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SUM(Emisiones_CO2_CO2eq_MUNDO[[#This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SUM(Emisiones_CO2_CO2eq_MUNDO[[#This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SUM(Emisiones_CO2_CO2eq_MUNDO[[#This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SUM(Emisiones_CO2_CO2eq_MUNDO[[#This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SUM(Emisiones_CO2_CO2eq_MUNDO[[#This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SUM(Emisiones_CO2_CO2eq_MUNDO[[#This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SUM(Emisiones_CO2_CO2eq_MUNDO[[#This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SUM(Emisiones_CO2_CO2eq_MUNDO[[#This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SUM(Emisiones_CO2_CO2eq_MUNDO[[#This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SUM(Emisiones_CO2_CO2eq_MUNDO[[#This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SUM(Emisiones_CO2_CO2eq_MUNDO[[#This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SUM(Emisiones_CO2_CO2eq_MUNDO[[#This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SUM(Emisiones_CO2_CO2eq_MUNDO[[#This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SUM(Emisiones_CO2_CO2eq_MUNDO[[#This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SUM(Emisiones_CO2_CO2eq_MUNDO[[#This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SUM(Emisiones_CO2_CO2eq_MUNDO[[#This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SUM(Emisiones_CO2_CO2eq_MUNDO[[#This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SUM(Emisiones_CO2_CO2eq_MUNDO[[#This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SUM(Emisiones_CO2_CO2eq_MUNDO[[#This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SUM(Emisiones_CO2_CO2eq_MUNDO[[#This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SUM(Emisiones_CO2_CO2eq_MUNDO[[#This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SUM(Emisiones_CO2_CO2eq_MUNDO[[#This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SUM(Emisiones_CO2_CO2eq_MUNDO[[#This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SUM(Emisiones_CO2_CO2eq_MUNDO[[#This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SUM(Emisiones_CO2_CO2eq_MUNDO[[#This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SUM(Emisiones_CO2_CO2eq_MUNDO[[#This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SUM(Emisiones_CO2_CO2eq_MUNDO[[#This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SUM(Emisiones_CO2_CO2eq_MUNDO[[#This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SUM(Emisiones_CO2_CO2eq_MUNDO[[#This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SUM(Emisiones_CO2_CO2eq_MUNDO[[#This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SUM(Emisiones_CO2_CO2eq_MUNDO[[#This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SUM(Emisiones_CO2_CO2eq_MUNDO[[#This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SUM(Emisiones_CO2_CO2eq_MUNDO[[#This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SUM(Emisiones_CO2_CO2eq_MUNDO[[#This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SUM(Emisiones_CO2_CO2eq_MUNDO[[#This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SUM(Emisiones_CO2_CO2eq_MUNDO[[#This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SUM(Emisiones_CO2_CO2eq_MUNDO[[#This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SUM(Emisiones_CO2_CO2eq_MUNDO[[#This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SUM(Emisiones_CO2_CO2eq_MUNDO[[#This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SUM(Emisiones_CO2_CO2eq_MUNDO[[#This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SUM(Emisiones_CO2_CO2eq_MUNDO[[#This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SUM(Emisiones_CO2_CO2eq_MUNDO[[#This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SUM(Emisiones_CO2_CO2eq_MUNDO[[#This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SUM(Emisiones_CO2_CO2eq_MUNDO[[#This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SUM(Emisiones_CO2_CO2eq_MUNDO[[#This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SUM(Emisiones_CO2_CO2eq_MUNDO[[#This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SUM(Emisiones_CO2_CO2eq_MUNDO[[#This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SUM(Emisiones_CO2_CO2eq_MUNDO[[#This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SUM(Emisiones_CO2_CO2eq_MUNDO[[#This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SUM(Emisiones_CO2_CO2eq_MUNDO[[#This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SUM(Emisiones_CO2_CO2eq_MUNDO[[#This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SUM(Emisiones_CO2_CO2eq_MUNDO[[#This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SUM(Emisiones_CO2_CO2eq_MUNDO[[#This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SUM(Emisiones_CO2_CO2eq_MUNDO[[#This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SUM(Emisiones_CO2_CO2eq_MUNDO[[#This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SUM(Emisiones_CO2_CO2eq_MUNDO[[#This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SUM(Emisiones_CO2_CO2eq_MUNDO[[#This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SUM(Emisiones_CO2_CO2eq_MUNDO[[#This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SUM(Emisiones_CO2_CO2eq_MUNDO[[#This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SUM(Emisiones_CO2_CO2eq_MUNDO[[#This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SUM(Emisiones_CO2_CO2eq_MUNDO[[#This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SUM(Emisiones_CO2_CO2eq_MUNDO[[#This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SUM(Emisiones_CO2_CO2eq_MUNDO[[#This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SUM(Emisiones_CO2_CO2eq_MUNDO[[#This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SUM(Emisiones_CO2_CO2eq_MUNDO[[#This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SUM(Emisiones_CO2_CO2eq_MUNDO[[#This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SUM(Emisiones_CO2_CO2eq_MUNDO[[#This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SUM(Emisiones_CO2_CO2eq_MUNDO[[#This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SUM(Emisiones_CO2_CO2eq_MUNDO[[#This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SUM(Emisiones_CO2_CO2eq_MUNDO[[#This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SUM(Emisiones_CO2_CO2eq_MUNDO[[#This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SUM(Emisiones_CO2_CO2eq_MUNDO[[#This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SUM(Emisiones_CO2_CO2eq_MUNDO[[#This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SUM(Emisiones_CO2_CO2eq_MUNDO[[#This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SUM(Emisiones_CO2_CO2eq_MUNDO[[#This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SUM(Emisiones_CO2_CO2eq_MUNDO[[#This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SUM(Emisiones_CO2_CO2eq_MUNDO[[#This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SUM(Emisiones_CO2_CO2eq_MUNDO[[#This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SUM(Emisiones_CO2_CO2eq_MUNDO[[#This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SUM(Emisiones_CO2_CO2eq_MUNDO[[#This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SUM(Emisiones_CO2_CO2eq_MUNDO[[#This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SUM(Emisiones_CO2_CO2eq_MUNDO[[#This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SUM(Emisiones_CO2_CO2eq_MUNDO[[#This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SUM(Emisiones_CO2_CO2eq_MUNDO[[#This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SUM(Emisiones_CO2_CO2eq_MUNDO[[#This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SUM(Emisiones_CO2_CO2eq_MUNDO[[#This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SUM(Emisiones_CO2_CO2eq_MUNDO[[#This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SUM(Emisiones_CO2_CO2eq_MUNDO[[#This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SUM(Emisiones_CO2_CO2eq_MUNDO[[#This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SUM(Emisiones_CO2_CO2eq_MUNDO[[#This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SUM(Emisiones_CO2_CO2eq_MUNDO[[#This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SUM(Emisiones_CO2_CO2eq_MUNDO[[#This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SUM(Emisiones_CO2_CO2eq_MUNDO[[#This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SUM(Emisiones_CO2_CO2eq_MUNDO[[#This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SUM(Emisiones_CO2_CO2eq_MUNDO[[#This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SUM(Emisiones_CO2_CO2eq_MUNDO[[#This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SUM(Emisiones_CO2_CO2eq_MUNDO[[#This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SUM(Emisiones_CO2_CO2eq_MUNDO[[#This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SUM(Emisiones_CO2_CO2eq_MUNDO[[#This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SUM(Emisiones_CO2_CO2eq_MUNDO[[#This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SUM(Emisiones_CO2_CO2eq_MUNDO[[#This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SUM(Emisiones_CO2_CO2eq_MUNDO[[#This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SUM(Emisiones_CO2_CO2eq_MUNDO[[#This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SUM(Emisiones_CO2_CO2eq_MUNDO[[#This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SUM(Emisiones_CO2_CO2eq_MUNDO[[#This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SUM(Emisiones_CO2_CO2eq_MUNDO[[#This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SUM(Emisiones_CO2_CO2eq_MUNDO[[#This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SUM(Emisiones_CO2_CO2eq_MUNDO[[#This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SUM(Emisiones_CO2_CO2eq_MUNDO[[#This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SUM(Emisiones_CO2_CO2eq_MUNDO[[#This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SUM(Emisiones_CO2_CO2eq_MUNDO[[#This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SUM(Emisiones_CO2_CO2eq_MUNDO[[#This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SUM(Emisiones_CO2_CO2eq_MUNDO[[#This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SUM(Emisiones_CO2_CO2eq_MUNDO[[#This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SUM(Emisiones_CO2_CO2eq_MUNDO[[#This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SUM(Emisiones_CO2_CO2eq_MUNDO[[#This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SUM(Emisiones_CO2_CO2eq_MUNDO[[#This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SUM(Emisiones_CO2_CO2eq_MUNDO[[#This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SUM(Emisiones_CO2_CO2eq_MUNDO[[#This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SUM(Emisiones_CO2_CO2eq_MUNDO[[#This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SUM(Emisiones_CO2_CO2eq_MUNDO[[#This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SUM(Emisiones_CO2_CO2eq_MUNDO[[#This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SUM(Emisiones_CO2_CO2eq_MUNDO[[#This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SUM(Emisiones_CO2_CO2eq_MUNDO[[#This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SUM(Emisiones_CO2_CO2eq_MUNDO[[#This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SUM(Emisiones_CO2_CO2eq_MUNDO[[#This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SUM(Emisiones_CO2_CO2eq_MUNDO[[#This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SUM(Emisiones_CO2_CO2eq_MUNDO[[#This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SUM(Emisiones_CO2_CO2eq_MUNDO[[#This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SUM(Emisiones_CO2_CO2eq_MUNDO[[#This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SUM(Emisiones_CO2_CO2eq_MUNDO[[#This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SUM(Emisiones_CO2_CO2eq_MUNDO[[#This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SUM(Emisiones_CO2_CO2eq_MUNDO[[#This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SUM(Emisiones_CO2_CO2eq_MUNDO[[#This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SUM(Emisiones_CO2_CO2eq_MUNDO[[#This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SUM(Emisiones_CO2_CO2eq_MUNDO[[#This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SUM(Emisiones_CO2_CO2eq_MUNDO[[#This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SUM(Emisiones_CO2_CO2eq_MUNDO[[#This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SUM(Emisiones_CO2_CO2eq_MUNDO[[#This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SUM(Emisiones_CO2_CO2eq_MUNDO[[#This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SUM(Emisiones_CO2_CO2eq_MUNDO[[#This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SUM(Emisiones_CO2_CO2eq_MUNDO[[#This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SUM(Emisiones_CO2_CO2eq_MUNDO[[#This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SUM(Emisiones_CO2_CO2eq_MUNDO[[#This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SUM(Emisiones_CO2_CO2eq_MUNDO[[#This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SUM(Emisiones_CO2_CO2eq_MUNDO[[#This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SUM(Emisiones_CO2_CO2eq_MUNDO[[#This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SUM(Emisiones_CO2_CO2eq_MUNDO[[#This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SUM(Emisiones_CO2_CO2eq_MUNDO[[#This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SUM(Emisiones_CO2_CO2eq_MUNDO[[#This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SUM(Emisiones_CO2_CO2eq_MUNDO[[#This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SUM(Emisiones_CO2_CO2eq_MUNDO[[#This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SUM(Emisiones_CO2_CO2eq_MUNDO[[#This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SUM(Emisiones_CO2_CO2eq_MUNDO[[#This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SUM(Emisiones_CO2_CO2eq_MUNDO[[#This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SUM(Emisiones_CO2_CO2eq_MUNDO[[#This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SUM(Emisiones_CO2_CO2eq_MUNDO[[#This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SUM(Emisiones_CO2_CO2eq_MUNDO[[#This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SUM(Emisiones_CO2_CO2eq_MUNDO[[#This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SUM(Emisiones_CO2_CO2eq_MUNDO[[#This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SUM(Emisiones_CO2_CO2eq_MUNDO[[#This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SUM(Emisiones_CO2_CO2eq_MUNDO[[#This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SUM(Emisiones_CO2_CO2eq_MUNDO[[#This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SUM(Emisiones_CO2_CO2eq_MUNDO[[#This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SUM(Emisiones_CO2_CO2eq_MUNDO[[#This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SUM(Emisiones_CO2_CO2eq_MUNDO[[#This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SUM(Emisiones_CO2_CO2eq_MUNDO[[#This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SUM(Emisiones_CO2_CO2eq_MUNDO[[#This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SUM(Emisiones_CO2_CO2eq_MUNDO[[#This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SUM(Emisiones_CO2_CO2eq_MUNDO[[#This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SUM(Emisiones_CO2_CO2eq_MUNDO[[#This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SUM(Emisiones_CO2_CO2eq_MUNDO[[#This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SUM(Emisiones_CO2_CO2eq_MUNDO[[#This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SUM(Emisiones_CO2_CO2eq_MUNDO[[#This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SUM(Emisiones_CO2_CO2eq_MUNDO[[#This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SUM(Emisiones_CO2_CO2eq_MUNDO[[#This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SUM(Emisiones_CO2_CO2eq_MUNDO[[#This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SUM(Emisiones_CO2_CO2eq_MUNDO[[#This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SUM(Emisiones_CO2_CO2eq_MUNDO[[#This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SUM(Emisiones_CO2_CO2eq_MUNDO[[#This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SUM(Emisiones_CO2_CO2eq_MUNDO[[#This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SUM(Emisiones_CO2_CO2eq_MUNDO[[#This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SUM(Emisiones_CO2_CO2eq_MUNDO[[#This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SUM(Emisiones_CO2_CO2eq_MUNDO[[#This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SUM(Emisiones_CO2_CO2eq_MUNDO[[#This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SUM(Emisiones_CO2_CO2eq_MUNDO[[#This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SUM(Emisiones_CO2_CO2eq_MUNDO[[#This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SUM(Emisiones_CO2_CO2eq_MUNDO[[#This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SUM(Emisiones_CO2_CO2eq_MUNDO[[#This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SUM(Emisiones_CO2_CO2eq_MUNDO[[#This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SUM(Emisiones_CO2_CO2eq_MUNDO[[#This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SUM(Emisiones_CO2_CO2eq_MUNDO[[#This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SUM(Emisiones_CO2_CO2eq_MUNDO[[#This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SUM(Emisiones_CO2_CO2eq_MUNDO[[#This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SUM(Emisiones_CO2_CO2eq_MUNDO[[#This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SUM(Emisiones_CO2_CO2eq_MUNDO[[#This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SUM(Emisiones_CO2_CO2eq_MUNDO[[#This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SUM(Emisiones_CO2_CO2eq_MUNDO[[#This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SUM(Emisiones_CO2_CO2eq_MUNDO[[#This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SUM(Emisiones_CO2_CO2eq_MUNDO[[#This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SUM(Emisiones_CO2_CO2eq_MUNDO[[#This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SUM(Emisiones_CO2_CO2eq_MUNDO[[#This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SUM(Emisiones_CO2_CO2eq_MUNDO[[#This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SUM(Emisiones_CO2_CO2eq_MUNDO[[#This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SUM(Emisiones_CO2_CO2eq_MUNDO[[#This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SUM(Emisiones_CO2_CO2eq_MUNDO[[#This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SUM(Emisiones_CO2_CO2eq_MUNDO[[#This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SUM(Emisiones_CO2_CO2eq_MUNDO[[#This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SUM(Emisiones_CO2_CO2eq_MUNDO[[#This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SUM(Emisiones_CO2_CO2eq_MUNDO[[#This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SUM(Emisiones_CO2_CO2eq_MUNDO[[#This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SUM(Emisiones_CO2_CO2eq_MUNDO[[#This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SUM(Emisiones_CO2_CO2eq_MUNDO[[#This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SUM(Emisiones_CO2_CO2eq_MUNDO[[#This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SUM(Emisiones_CO2_CO2eq_MUNDO[[#This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SUM(Emisiones_CO2_CO2eq_MUNDO[[#This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SUM(Emisiones_CO2_CO2eq_MUNDO[[#This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SUM(Emisiones_CO2_CO2eq_MUNDO[[#This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SUM(Emisiones_CO2_CO2eq_MUNDO[[#This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SUM(Emisiones_CO2_CO2eq_MUNDO[[#This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SUM(Emisiones_CO2_CO2eq_MUNDO[[#This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SUM(Emisiones_CO2_CO2eq_MUNDO[[#This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SUM(Emisiones_CO2_CO2eq_MUNDO[[#This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SUM(Emisiones_CO2_CO2eq_MUNDO[[#This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SUM(Emisiones_CO2_CO2eq_MUNDO[[#This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SUM(Emisiones_CO2_CO2eq_MUNDO[[#This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SUM(Emisiones_CO2_CO2eq_MUNDO[[#This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SUM(Emisiones_CO2_CO2eq_MUNDO[[#This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SUM(Emisiones_CO2_CO2eq_MUNDO[[#This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SUM(Emisiones_CO2_CO2eq_MUNDO[[#This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SUM(Emisiones_CO2_CO2eq_MUNDO[[#This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SUM(Emisiones_CO2_CO2eq_MUNDO[[#This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SUM(Emisiones_CO2_CO2eq_MUNDO[[#This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SUM(Emisiones_CO2_CO2eq_MUNDO[[#This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SUM(Emisiones_CO2_CO2eq_MUNDO[[#This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SUM(Emisiones_CO2_CO2eq_MUNDO[[#This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SUM(Emisiones_CO2_CO2eq_MUNDO[[#This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SUM(Emisiones_CO2_CO2eq_MUNDO[[#This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SUM(Emisiones_CO2_CO2eq_MUNDO[[#This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SUM(Emisiones_CO2_CO2eq_MUNDO[[#This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SUM(Emisiones_CO2_CO2eq_MUNDO[[#This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SUM(Emisiones_CO2_CO2eq_MUNDO[[#This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SUM(Emisiones_CO2_CO2eq_MUNDO[[#This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SUM(Emisiones_CO2_CO2eq_MUNDO[[#This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SUM(Emisiones_CO2_CO2eq_MUNDO[[#This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SUM(Emisiones_CO2_CO2eq_MUNDO[[#This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SUM(Emisiones_CO2_CO2eq_MUNDO[[#This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SUM(Emisiones_CO2_CO2eq_MUNDO[[#This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SUM(Emisiones_CO2_CO2eq_MUNDO[[#This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SUM(Emisiones_CO2_CO2eq_MUNDO[[#This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SUM(Emisiones_CO2_CO2eq_MUNDO[[#This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SUM(Emisiones_CO2_CO2eq_MUNDO[[#This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SUM(Emisiones_CO2_CO2eq_MUNDO[[#This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SUM(Emisiones_CO2_CO2eq_MUNDO[[#This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SUM(Emisiones_CO2_CO2eq_MUNDO[[#This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SUM(Emisiones_CO2_CO2eq_MUNDO[[#This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SUM(Emisiones_CO2_CO2eq_MUNDO[[#This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SUM(Emisiones_CO2_CO2eq_MUNDO[[#This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SUM(Emisiones_CO2_CO2eq_MUNDO[[#This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SUM(Emisiones_CO2_CO2eq_MUNDO[[#This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SUM(Emisiones_CO2_CO2eq_MUNDO[[#This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SUM(Emisiones_CO2_CO2eq_MUNDO[[#This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SUM(Emisiones_CO2_CO2eq_MUNDO[[#This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SUM(Emisiones_CO2_CO2eq_MUNDO[[#This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SUM(Emisiones_CO2_CO2eq_MUNDO[[#This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SUM(Emisiones_CO2_CO2eq_MUNDO[[#This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SUM(Emisiones_CO2_CO2eq_MUNDO[[#This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SUM(Emisiones_CO2_CO2eq_MUNDO[[#This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SUM(Emisiones_CO2_CO2eq_MUNDO[[#This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SUM(Emisiones_CO2_CO2eq_MUNDO[[#This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SUM(Emisiones_CO2_CO2eq_MUNDO[[#This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SUM(Emisiones_CO2_CO2eq_MUNDO[[#This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SUM(Emisiones_CO2_CO2eq_MUNDO[[#This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SUM(Emisiones_CO2_CO2eq_MUNDO[[#This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SUM(Emisiones_CO2_CO2eq_MUNDO[[#This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SUM(Emisiones_CO2_CO2eq_MUNDO[[#This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SUM(Emisiones_CO2_CO2eq_MUNDO[[#This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SUM(Emisiones_CO2_CO2eq_MUNDO[[#This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SUM(Emisiones_CO2_CO2eq_MUNDO[[#This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SUM(Emisiones_CO2_CO2eq_MUNDO[[#This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SUM(Emisiones_CO2_CO2eq_MUNDO[[#This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SUM(Emisiones_CO2_CO2eq_MUNDO[[#This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SUM(Emisiones_CO2_CO2eq_MUNDO[[#This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SUM(Emisiones_CO2_CO2eq_MUNDO[[#This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SUM(Emisiones_CO2_CO2eq_MUNDO[[#This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SUM(Emisiones_CO2_CO2eq_MUNDO[[#This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SUM(Emisiones_CO2_CO2eq_MUNDO[[#This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SUM(Emisiones_CO2_CO2eq_MUNDO[[#This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SUM(Emisiones_CO2_CO2eq_MUNDO[[#This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SUM(Emisiones_CO2_CO2eq_MUNDO[[#This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SUM(Emisiones_CO2_CO2eq_MUNDO[[#This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SUM(Emisiones_CO2_CO2eq_MUNDO[[#This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SUM(Emisiones_CO2_CO2eq_MUNDO[[#This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SUM(Emisiones_CO2_CO2eq_MUNDO[[#This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SUM(Emisiones_CO2_CO2eq_MUNDO[[#This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SUM(Emisiones_CO2_CO2eq_MUNDO[[#This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SUM(Emisiones_CO2_CO2eq_MUNDO[[#This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SUM(Emisiones_CO2_CO2eq_MUNDO[[#This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SUM(Emisiones_CO2_CO2eq_MUNDO[[#This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SUM(Emisiones_CO2_CO2eq_MUNDO[[#This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SUM(Emisiones_CO2_CO2eq_MUNDO[[#This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SUM(Emisiones_CO2_CO2eq_MUNDO[[#This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SUM(Emisiones_CO2_CO2eq_MUNDO[[#This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SUM(Emisiones_CO2_CO2eq_MUNDO[[#This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SUM(Emisiones_CO2_CO2eq_MUNDO[[#This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SUM(Emisiones_CO2_CO2eq_MUNDO[[#This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SUM(Emisiones_CO2_CO2eq_MUNDO[[#This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SUM(Emisiones_CO2_CO2eq_MUNDO[[#This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SUM(Emisiones_CO2_CO2eq_MUNDO[[#This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SUM(Emisiones_CO2_CO2eq_MUNDO[[#This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SUM(Emisiones_CO2_CO2eq_MUNDO[[#This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SUM(Emisiones_CO2_CO2eq_MUNDO[[#This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SUM(Emisiones_CO2_CO2eq_MUNDO[[#This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SUM(Emisiones_CO2_CO2eq_MUNDO[[#This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SUM(Emisiones_CO2_CO2eq_MUNDO[[#This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SUM(Emisiones_CO2_CO2eq_MUNDO[[#This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SUM(Emisiones_CO2_CO2eq_MUNDO[[#This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SUM(Emisiones_CO2_CO2eq_MUNDO[[#This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SUM(Emisiones_CO2_CO2eq_MUNDO[[#This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SUM(Emisiones_CO2_CO2eq_MUNDO[[#This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SUM(Emisiones_CO2_CO2eq_MUNDO[[#This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SUM(Emisiones_CO2_CO2eq_MUNDO[[#This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SUM(Emisiones_CO2_CO2eq_MUNDO[[#This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SUM(Emisiones_CO2_CO2eq_MUNDO[[#This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SUM(Emisiones_CO2_CO2eq_MUNDO[[#This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SUM(Emisiones_CO2_CO2eq_MUNDO[[#This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SUM(Emisiones_CO2_CO2eq_MUNDO[[#This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SUM(Emisiones_CO2_CO2eq_MUNDO[[#This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SUM(Emisiones_CO2_CO2eq_MUNDO[[#This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SUM(Emisiones_CO2_CO2eq_MUNDO[[#This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SUM(Emisiones_CO2_CO2eq_MUNDO[[#This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SUM(Emisiones_CO2_CO2eq_MUNDO[[#This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SUM(Emisiones_CO2_CO2eq_MUNDO[[#This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SUM(Emisiones_CO2_CO2eq_MUNDO[[#This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SUM(Emisiones_CO2_CO2eq_MUNDO[[#This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SUM(Emisiones_CO2_CO2eq_MUNDO[[#This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SUM(Emisiones_CO2_CO2eq_MUNDO[[#This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SUM(Emisiones_CO2_CO2eq_MUNDO[[#This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SUM(Emisiones_CO2_CO2eq_MUNDO[[#This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SUM(Emisiones_CO2_CO2eq_MUNDO[[#This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SUM(Emisiones_CO2_CO2eq_MUNDO[[#This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SUM(Emisiones_CO2_CO2eq_MUNDO[[#This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SUM(Emisiones_CO2_CO2eq_MUNDO[[#This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SUM(Emisiones_CO2_CO2eq_MUNDO[[#This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SUM(Emisiones_CO2_CO2eq_MUNDO[[#This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SUM(Emisiones_CO2_CO2eq_MUNDO[[#This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SUM(Emisiones_CO2_CO2eq_MUNDO[[#This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SUM(Emisiones_CO2_CO2eq_MUNDO[[#This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SUM(Emisiones_CO2_CO2eq_MUNDO[[#This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SUM(Emisiones_CO2_CO2eq_MUNDO[[#This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SUM(Emisiones_CO2_CO2eq_MUNDO[[#This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SUM(Emisiones_CO2_CO2eq_MUNDO[[#This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SUM(Emisiones_CO2_CO2eq_MUNDO[[#This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SUM(Emisiones_CO2_CO2eq_MUNDO[[#This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SUM(Emisiones_CO2_CO2eq_MUNDO[[#This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SUM(Emisiones_CO2_CO2eq_MUNDO[[#This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SUM(Emisiones_CO2_CO2eq_MUNDO[[#This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SUM(Emisiones_CO2_CO2eq_MUNDO[[#This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SUM(Emisiones_CO2_CO2eq_MUNDO[[#This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SUM(Emisiones_CO2_CO2eq_MUNDO[[#This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SUM(Emisiones_CO2_CO2eq_MUNDO[[#This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SUM(Emisiones_CO2_CO2eq_MUNDO[[#This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SUM(Emisiones_CO2_CO2eq_MUNDO[[#This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SUM(Emisiones_CO2_CO2eq_MUNDO[[#This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SUM(Emisiones_CO2_CO2eq_MUNDO[[#This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SUM(Emisiones_CO2_CO2eq_MUNDO[[#This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SUM(Emisiones_CO2_CO2eq_MUNDO[[#This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SUM(Emisiones_CO2_CO2eq_MUNDO[[#This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SUM(Emisiones_CO2_CO2eq_MUNDO[[#This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SUM(Emisiones_CO2_CO2eq_MUNDO[[#This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SUM(Emisiones_CO2_CO2eq_MUNDO[[#This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SUM(Emisiones_CO2_CO2eq_MUNDO[[#This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SUM(Emisiones_CO2_CO2eq_MUNDO[[#This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SUM(Emisiones_CO2_CO2eq_MUNDO[[#This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SUM(Emisiones_CO2_CO2eq_MUNDO[[#This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SUM(Emisiones_CO2_CO2eq_MUNDO[[#This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SUM(Emisiones_CO2_CO2eq_MUNDO[[#This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SUM(Emisiones_CO2_CO2eq_MUNDO[[#This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SUM(Emisiones_CO2_CO2eq_MUNDO[[#This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SUM(Emisiones_CO2_CO2eq_MUNDO[[#This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SUM(Emisiones_CO2_CO2eq_MUNDO[[#This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SUM(Emisiones_CO2_CO2eq_MUNDO[[#This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SUM(Emisiones_CO2_CO2eq_MUNDO[[#This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SUM(Emisiones_CO2_CO2eq_MUNDO[[#This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SUM(Emisiones_CO2_CO2eq_MUNDO[[#This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SUM(Emisiones_CO2_CO2eq_MUNDO[[#This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SUM(Emisiones_CO2_CO2eq_MUNDO[[#This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SUM(Emisiones_CO2_CO2eq_MUNDO[[#This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SUM(Emisiones_CO2_CO2eq_MUNDO[[#This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SUM(Emisiones_CO2_CO2eq_MUNDO[[#This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SUM(Emisiones_CO2_CO2eq_MUNDO[[#This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SUM(Emisiones_CO2_CO2eq_MUNDO[[#This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SUM(Emisiones_CO2_CO2eq_MUNDO[[#This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SUM(Emisiones_CO2_CO2eq_MUNDO[[#This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SUM(Emisiones_CO2_CO2eq_MUNDO[[#This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SUM(Emisiones_CO2_CO2eq_MUNDO[[#This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SUM(Emisiones_CO2_CO2eq_MUNDO[[#This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SUM(Emisiones_CO2_CO2eq_MUNDO[[#This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SUM(Emisiones_CO2_CO2eq_MUNDO[[#This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SUM(Emisiones_CO2_CO2eq_MUNDO[[#This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SUM(Emisiones_CO2_CO2eq_MUNDO[[#This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SUM(Emisiones_CO2_CO2eq_MUNDO[[#This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SUM(Emisiones_CO2_CO2eq_MUNDO[[#This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SUM(Emisiones_CO2_CO2eq_MUNDO[[#This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SUM(Emisiones_CO2_CO2eq_MUNDO[[#This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SUM(Emisiones_CO2_CO2eq_MUNDO[[#This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SUM(Emisiones_CO2_CO2eq_MUNDO[[#This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SUM(Emisiones_CO2_CO2eq_MUNDO[[#This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SUM(Emisiones_CO2_CO2eq_MUNDO[[#This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SUM(Emisiones_CO2_CO2eq_MUNDO[[#This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SUM(Emisiones_CO2_CO2eq_MUNDO[[#This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SUM(Emisiones_CO2_CO2eq_MUNDO[[#This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SUM(Emisiones_CO2_CO2eq_MUNDO[[#This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SUM(Emisiones_CO2_CO2eq_MUNDO[[#This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SUM(Emisiones_CO2_CO2eq_MUNDO[[#This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SUM(Emisiones_CO2_CO2eq_MUNDO[[#This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SUM(Emisiones_CO2_CO2eq_MUNDO[[#This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SUM(Emisiones_CO2_CO2eq_MUNDO[[#This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SUM(Emisiones_CO2_CO2eq_MUNDO[[#This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SUM(Emisiones_CO2_CO2eq_MUNDO[[#This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SUM(Emisiones_CO2_CO2eq_MUNDO[[#This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SUM(Emisiones_CO2_CO2eq_MUNDO[[#This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SUM(Emisiones_CO2_CO2eq_MUNDO[[#This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SUM(Emisiones_CO2_CO2eq_MUNDO[[#This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SUM(Emisiones_CO2_CO2eq_MUNDO[[#This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SUM(Emisiones_CO2_CO2eq_MUNDO[[#This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SUM(Emisiones_CO2_CO2eq_MUNDO[[#This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SUM(Emisiones_CO2_CO2eq_MUNDO[[#This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SUM(Emisiones_CO2_CO2eq_MUNDO[[#This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SUM(Emisiones_CO2_CO2eq_MUNDO[[#This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SUM(Emisiones_CO2_CO2eq_MUNDO[[#This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SUM(Emisiones_CO2_CO2eq_MUNDO[[#This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SUM(Emisiones_CO2_CO2eq_MUNDO[[#This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SUM(Emisiones_CO2_CO2eq_MUNDO[[#This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SUM(Emisiones_CO2_CO2eq_MUNDO[[#This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SUM(Emisiones_CO2_CO2eq_MUNDO[[#This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SUM(Emisiones_CO2_CO2eq_MUNDO[[#This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SUM(Emisiones_CO2_CO2eq_MUNDO[[#This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SUM(Emisiones_CO2_CO2eq_MUNDO[[#This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SUM(Emisiones_CO2_CO2eq_MUNDO[[#This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SUM(Emisiones_CO2_CO2eq_MUNDO[[#This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SUM(Emisiones_CO2_CO2eq_MUNDO[[#This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SUM(Emisiones_CO2_CO2eq_MUNDO[[#This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SUM(Emisiones_CO2_CO2eq_MUNDO[[#This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SUM(Emisiones_CO2_CO2eq_MUNDO[[#This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SUM(Emisiones_CO2_CO2eq_MUNDO[[#This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SUM(Emisiones_CO2_CO2eq_MUNDO[[#This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SUM(Emisiones_CO2_CO2eq_MUNDO[[#This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SUM(Emisiones_CO2_CO2eq_MUNDO[[#This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SUM(Emisiones_CO2_CO2eq_MUNDO[[#This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SUM(Emisiones_CO2_CO2eq_MUNDO[[#This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SUM(Emisiones_CO2_CO2eq_MUNDO[[#This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SUM(Emisiones_CO2_CO2eq_MUNDO[[#This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SUM(Emisiones_CO2_CO2eq_MUNDO[[#This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SUM(Emisiones_CO2_CO2eq_MUNDO[[#This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SUM(Emisiones_CO2_CO2eq_MUNDO[[#This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SUM(Emisiones_CO2_CO2eq_MUNDO[[#This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SUM(Emisiones_CO2_CO2eq_MUNDO[[#This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SUM(Emisiones_CO2_CO2eq_MUNDO[[#This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SUM(Emisiones_CO2_CO2eq_MUNDO[[#This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SUM(Emisiones_CO2_CO2eq_MUNDO[[#This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SUM(Emisiones_CO2_CO2eq_MUNDO[[#This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SUM(Emisiones_CO2_CO2eq_MUNDO[[#This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SUM(Emisiones_CO2_CO2eq_MUNDO[[#This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SUM(Emisiones_CO2_CO2eq_MUNDO[[#This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SUM(Emisiones_CO2_CO2eq_MUNDO[[#This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SUM(Emisiones_CO2_CO2eq_MUNDO[[#This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SUM(Emisiones_CO2_CO2eq_MUNDO[[#This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SUM(Emisiones_CO2_CO2eq_MUNDO[[#This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SUM(Emisiones_CO2_CO2eq_MUNDO[[#This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SUM(Emisiones_CO2_CO2eq_MUNDO[[#This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SUM(Emisiones_CO2_CO2eq_MUNDO[[#This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SUM(Emisiones_CO2_CO2eq_MUNDO[[#This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SUM(Emisiones_CO2_CO2eq_MUNDO[[#This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SUM(Emisiones_CO2_CO2eq_MUNDO[[#This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SUM(Emisiones_CO2_CO2eq_MUNDO[[#This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SUM(Emisiones_CO2_CO2eq_MUNDO[[#This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SUM(Emisiones_CO2_CO2eq_MUNDO[[#This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SUM(Emisiones_CO2_CO2eq_MUNDO[[#This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SUM(Emisiones_CO2_CO2eq_MUNDO[[#This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SUM(Emisiones_CO2_CO2eq_MUNDO[[#This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SUM(Emisiones_CO2_CO2eq_MUNDO[[#This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SUM(Emisiones_CO2_CO2eq_MUNDO[[#This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SUM(Emisiones_CO2_CO2eq_MUNDO[[#This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SUM(Emisiones_CO2_CO2eq_MUNDO[[#This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SUM(Emisiones_CO2_CO2eq_MUNDO[[#This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SUM(Emisiones_CO2_CO2eq_MUNDO[[#This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SUM(Emisiones_CO2_CO2eq_MUNDO[[#This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SUM(Emisiones_CO2_CO2eq_MUNDO[[#This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SUM(Emisiones_CO2_CO2eq_MUNDO[[#This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SUM(Emisiones_CO2_CO2eq_MUNDO[[#This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SUM(Emisiones_CO2_CO2eq_MUNDO[[#This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SUM(Emisiones_CO2_CO2eq_MUNDO[[#This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SUM(Emisiones_CO2_CO2eq_MUNDO[[#This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SUM(Emisiones_CO2_CO2eq_MUNDO[[#This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SUM(Emisiones_CO2_CO2eq_MUNDO[[#This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SUM(Emisiones_CO2_CO2eq_MUNDO[[#This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SUM(Emisiones_CO2_CO2eq_MUNDO[[#This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SUM(Emisiones_CO2_CO2eq_MUNDO[[#This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SUM(Emisiones_CO2_CO2eq_MUNDO[[#This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SUM(Emisiones_CO2_CO2eq_MUNDO[[#This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SUM(Emisiones_CO2_CO2eq_MUNDO[[#This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SUM(Emisiones_CO2_CO2eq_MUNDO[[#This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SUM(Emisiones_CO2_CO2eq_MUNDO[[#This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SUM(Emisiones_CO2_CO2eq_MUNDO[[#This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SUM(Emisiones_CO2_CO2eq_MUNDO[[#This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SUM(Emisiones_CO2_CO2eq_MUNDO[[#This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SUM(Emisiones_CO2_CO2eq_MUNDO[[#This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SUM(Emisiones_CO2_CO2eq_MUNDO[[#This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SUM(Emisiones_CO2_CO2eq_MUNDO[[#This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SUM(Emisiones_CO2_CO2eq_MUNDO[[#This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SUM(Emisiones_CO2_CO2eq_MUNDO[[#This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SUM(Emisiones_CO2_CO2eq_MUNDO[[#This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SUM(Emisiones_CO2_CO2eq_MUNDO[[#This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SUM(Emisiones_CO2_CO2eq_MUNDO[[#This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SUM(Emisiones_CO2_CO2eq_MUNDO[[#This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SUM(Emisiones_CO2_CO2eq_MUNDO[[#This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SUM(Emisiones_CO2_CO2eq_MUNDO[[#This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SUM(Emisiones_CO2_CO2eq_MUNDO[[#This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SUM(Emisiones_CO2_CO2eq_MUNDO[[#This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SUM(Emisiones_CO2_CO2eq_MUNDO[[#This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SUM(Emisiones_CO2_CO2eq_MUNDO[[#This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SUM(Emisiones_CO2_CO2eq_MUNDO[[#This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SUM(Emisiones_CO2_CO2eq_MUNDO[[#This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SUM(Emisiones_CO2_CO2eq_MUNDO[[#This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SUM(Emisiones_CO2_CO2eq_MUNDO[[#This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SUM(Emisiones_CO2_CO2eq_MUNDO[[#This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SUM(Emisiones_CO2_CO2eq_MUNDO[[#This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SUM(Emisiones_CO2_CO2eq_MUNDO[[#This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SUM(Emisiones_CO2_CO2eq_MUNDO[[#This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SUM(Emisiones_CO2_CO2eq_MUNDO[[#This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SUM(Emisiones_CO2_CO2eq_MUNDO[[#This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SUM(Emisiones_CO2_CO2eq_MUNDO[[#This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SUM(Emisiones_CO2_CO2eq_MUNDO[[#This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SUM(Emisiones_CO2_CO2eq_MUNDO[[#This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SUM(Emisiones_CO2_CO2eq_MUNDO[[#This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SUM(Emisiones_CO2_CO2eq_MUNDO[[#This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SUM(Emisiones_CO2_CO2eq_MUNDO[[#This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SUM(Emisiones_CO2_CO2eq_MUNDO[[#This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SUM(Emisiones_CO2_CO2eq_MUNDO[[#This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SUM(Emisiones_CO2_CO2eq_MUNDO[[#This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SUM(Emisiones_CO2_CO2eq_MUNDO[[#This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SUM(Emisiones_CO2_CO2eq_MUNDO[[#This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SUM(Emisiones_CO2_CO2eq_MUNDO[[#This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SUM(Emisiones_CO2_CO2eq_MUNDO[[#This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SUM(Emisiones_CO2_CO2eq_MUNDO[[#This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SUM(Emisiones_CO2_CO2eq_MUNDO[[#This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SUM(Emisiones_CO2_CO2eq_MUNDO[[#This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SUM(Emisiones_CO2_CO2eq_MUNDO[[#This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SUM(Emisiones_CO2_CO2eq_MUNDO[[#This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SUM(Emisiones_CO2_CO2eq_MUNDO[[#This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SUM(Emisiones_CO2_CO2eq_MUNDO[[#This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SUM(Emisiones_CO2_CO2eq_MUNDO[[#This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SUM(Emisiones_CO2_CO2eq_MUNDO[[#This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SUM(Emisiones_CO2_CO2eq_MUNDO[[#This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SUM(Emisiones_CO2_CO2eq_MUNDO[[#This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SUM(Emisiones_CO2_CO2eq_MUNDO[[#This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SUM(Emisiones_CO2_CO2eq_MUNDO[[#This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SUM(Emisiones_CO2_CO2eq_MUNDO[[#This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SUM(Emisiones_CO2_CO2eq_MUNDO[[#This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SUM(Emisiones_CO2_CO2eq_MUNDO[[#This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SUM(Emisiones_CO2_CO2eq_MUNDO[[#This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SUM(Emisiones_CO2_CO2eq_MUNDO[[#This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SUM(Emisiones_CO2_CO2eq_MUNDO[[#This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SUM(Emisiones_CO2_CO2eq_MUNDO[[#This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SUM(Emisiones_CO2_CO2eq_MUNDO[[#This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SUM(Emisiones_CO2_CO2eq_MUNDO[[#This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SUM(Emisiones_CO2_CO2eq_MUNDO[[#This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SUM(Emisiones_CO2_CO2eq_MUNDO[[#This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SUM(Emisiones_CO2_CO2eq_MUNDO[[#This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SUM(Emisiones_CO2_CO2eq_MUNDO[[#This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SUM(Emisiones_CO2_CO2eq_MUNDO[[#This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SUM(Emisiones_CO2_CO2eq_MUNDO[[#This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SUM(Emisiones_CO2_CO2eq_MUNDO[[#This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SUM(Emisiones_CO2_CO2eq_MUNDO[[#This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SUM(Emisiones_CO2_CO2eq_MUNDO[[#This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SUM(Emisiones_CO2_CO2eq_MUNDO[[#This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SUM(Emisiones_CO2_CO2eq_MUNDO[[#This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SUM(Emisiones_CO2_CO2eq_MUNDO[[#This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SUM(Emisiones_CO2_CO2eq_MUNDO[[#This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SUM(Emisiones_CO2_CO2eq_MUNDO[[#This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SUM(Emisiones_CO2_CO2eq_MUNDO[[#This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SUM(Emisiones_CO2_CO2eq_MUNDO[[#This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SUM(Emisiones_CO2_CO2eq_MUNDO[[#This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SUM(Emisiones_CO2_CO2eq_MUNDO[[#This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SUM(Emisiones_CO2_CO2eq_MUNDO[[#This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SUM(Emisiones_CO2_CO2eq_MUNDO[[#This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SUM(Emisiones_CO2_CO2eq_MUNDO[[#This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SUM(Emisiones_CO2_CO2eq_MUNDO[[#This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SUM(Emisiones_CO2_CO2eq_MUNDO[[#This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SUM(Emisiones_CO2_CO2eq_MUNDO[[#This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SUM(Emisiones_CO2_CO2eq_MUNDO[[#This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SUM(Emisiones_CO2_CO2eq_MUNDO[[#This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SUM(Emisiones_CO2_CO2eq_MUNDO[[#This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SUM(Emisiones_CO2_CO2eq_MUNDO[[#This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SUM(Emisiones_CO2_CO2eq_MUNDO[[#This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SUM(Emisiones_CO2_CO2eq_MUNDO[[#This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SUM(Emisiones_CO2_CO2eq_MUNDO[[#This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SUM(Emisiones_CO2_CO2eq_MUNDO[[#This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SUM(Emisiones_CO2_CO2eq_MUNDO[[#This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SUM(Emisiones_CO2_CO2eq_MUNDO[[#This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SUM(Emisiones_CO2_CO2eq_MUNDO[[#This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SUM(Emisiones_CO2_CO2eq_MUNDO[[#This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SUM(Emisiones_CO2_CO2eq_MUNDO[[#This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SUM(Emisiones_CO2_CO2eq_MUNDO[[#This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SUM(Emisiones_CO2_CO2eq_MUNDO[[#This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SUM(Emisiones_CO2_CO2eq_MUNDO[[#This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SUM(Emisiones_CO2_CO2eq_MUNDO[[#This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SUM(Emisiones_CO2_CO2eq_MUNDO[[#This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SUM(Emisiones_CO2_CO2eq_MUNDO[[#This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SUM(Emisiones_CO2_CO2eq_MUNDO[[#This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SUM(Emisiones_CO2_CO2eq_MUNDO[[#This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SUM(Emisiones_CO2_CO2eq_MUNDO[[#This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SUM(Emisiones_CO2_CO2eq_MUNDO[[#This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SUM(Emisiones_CO2_CO2eq_MUNDO[[#This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SUM(Emisiones_CO2_CO2eq_MUNDO[[#This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SUM(Emisiones_CO2_CO2eq_MUNDO[[#This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SUM(Emisiones_CO2_CO2eq_MUNDO[[#This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SUM(Emisiones_CO2_CO2eq_MUNDO[[#This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SUM(Emisiones_CO2_CO2eq_MUNDO[[#This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SUM(Emisiones_CO2_CO2eq_MUNDO[[#This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SUM(Emisiones_CO2_CO2eq_MUNDO[[#This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SUM(Emisiones_CO2_CO2eq_MUNDO[[#This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SUM(Emisiones_CO2_CO2eq_MUNDO[[#This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SUM(Emisiones_CO2_CO2eq_MUNDO[[#This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SUM(Emisiones_CO2_CO2eq_MUNDO[[#This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SUM(Emisiones_CO2_CO2eq_MUNDO[[#This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SUM(Emisiones_CO2_CO2eq_MUNDO[[#This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SUM(Emisiones_CO2_CO2eq_MUNDO[[#This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SUM(Emisiones_CO2_CO2eq_MUNDO[[#This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SUM(Emisiones_CO2_CO2eq_MUNDO[[#This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SUM(Emisiones_CO2_CO2eq_MUNDO[[#This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SUM(Emisiones_CO2_CO2eq_MUNDO[[#This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SUM(Emisiones_CO2_CO2eq_MUNDO[[#This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SUM(Emisiones_CO2_CO2eq_MUNDO[[#This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SUM(Emisiones_CO2_CO2eq_MUNDO[[#This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SUM(Emisiones_CO2_CO2eq_MUNDO[[#This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SUM(Emisiones_CO2_CO2eq_MUNDO[[#This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SUM(Emisiones_CO2_CO2eq_MUNDO[[#This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SUM(Emisiones_CO2_CO2eq_MUNDO[[#This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SUM(Emisiones_CO2_CO2eq_MUNDO[[#This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SUM(Emisiones_CO2_CO2eq_MUNDO[[#This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SUM(Emisiones_CO2_CO2eq_MUNDO[[#This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SUM(Emisiones_CO2_CO2eq_MUNDO[[#This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SUM(Emisiones_CO2_CO2eq_MUNDO[[#This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SUM(Emisiones_CO2_CO2eq_MUNDO[[#This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SUM(Emisiones_CO2_CO2eq_MUNDO[[#This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SUM(Emisiones_CO2_CO2eq_MUNDO[[#This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SUM(Emisiones_CO2_CO2eq_MUNDO[[#This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SUM(Emisiones_CO2_CO2eq_MUNDO[[#This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SUM(Emisiones_CO2_CO2eq_MUNDO[[#This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SUM(Emisiones_CO2_CO2eq_MUNDO[[#This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SUM(Emisiones_CO2_CO2eq_MUNDO[[#This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SUM(Emisiones_CO2_CO2eq_MUNDO[[#This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SUM(Emisiones_CO2_CO2eq_MUNDO[[#This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SUM(Emisiones_CO2_CO2eq_MUNDO[[#This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SUM(Emisiones_CO2_CO2eq_MUNDO[[#This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SUM(Emisiones_CO2_CO2eq_MUNDO[[#This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SUM(Emisiones_CO2_CO2eq_MUNDO[[#This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SUM(Emisiones_CO2_CO2eq_MUNDO[[#This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SUM(Emisiones_CO2_CO2eq_MUNDO[[#This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SUM(Emisiones_CO2_CO2eq_MUNDO[[#This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SUM(Emisiones_CO2_CO2eq_MUNDO[[#This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SUM(Emisiones_CO2_CO2eq_MUNDO[[#This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SUM(Emisiones_CO2_CO2eq_MUNDO[[#This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SUM(Emisiones_CO2_CO2eq_MUNDO[[#This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SUM(Emisiones_CO2_CO2eq_MUNDO[[#This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SUM(Emisiones_CO2_CO2eq_MUNDO[[#This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SUM(Emisiones_CO2_CO2eq_MUNDO[[#This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SUM(Emisiones_CO2_CO2eq_MUNDO[[#This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SUM(Emisiones_CO2_CO2eq_MUNDO[[#This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SUM(Emisiones_CO2_CO2eq_MUNDO[[#This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SUM(Emisiones_CO2_CO2eq_MUNDO[[#This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SUM(Emisiones_CO2_CO2eq_MUNDO[[#This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SUM(Emisiones_CO2_CO2eq_MUNDO[[#This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SUM(Emisiones_CO2_CO2eq_MUNDO[[#This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SUM(Emisiones_CO2_CO2eq_MUNDO[[#This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SUM(Emisiones_CO2_CO2eq_MUNDO[[#This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SUM(Emisiones_CO2_CO2eq_MUNDO[[#This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SUM(Emisiones_CO2_CO2eq_MUNDO[[#This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SUM(Emisiones_CO2_CO2eq_MUNDO[[#This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SUM(Emisiones_CO2_CO2eq_MUNDO[[#This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SUM(Emisiones_CO2_CO2eq_MUNDO[[#This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SUM(Emisiones_CO2_CO2eq_MUNDO[[#This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SUM(Emisiones_CO2_CO2eq_MUNDO[[#This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SUM(Emisiones_CO2_CO2eq_MUNDO[[#This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SUM(Emisiones_CO2_CO2eq_MUNDO[[#This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SUM(Emisiones_CO2_CO2eq_MUNDO[[#This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SUM(Emisiones_CO2_CO2eq_MUNDO[[#This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SUM(Emisiones_CO2_CO2eq_MUNDO[[#This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SUM(Emisiones_CO2_CO2eq_MUNDO[[#This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SUM(Emisiones_CO2_CO2eq_MUNDO[[#This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SUM(Emisiones_CO2_CO2eq_MUNDO[[#This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SUM(Emisiones_CO2_CO2eq_MUNDO[[#This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SUM(Emisiones_CO2_CO2eq_MUNDO[[#This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SUM(Emisiones_CO2_CO2eq_MUNDO[[#This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SUM(Emisiones_CO2_CO2eq_MUNDO[[#This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SUM(Emisiones_CO2_CO2eq_MUNDO[[#This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SUM(Emisiones_CO2_CO2eq_MUNDO[[#This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SUM(Emisiones_CO2_CO2eq_MUNDO[[#This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SUM(Emisiones_CO2_CO2eq_MUNDO[[#This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SUM(Emisiones_CO2_CO2eq_MUNDO[[#This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SUM(Emisiones_CO2_CO2eq_MUNDO[[#This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SUM(Emisiones_CO2_CO2eq_MUNDO[[#This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SUM(Emisiones_CO2_CO2eq_MUNDO[[#This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SUM(Emisiones_CO2_CO2eq_MUNDO[[#This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SUM(Emisiones_CO2_CO2eq_MUNDO[[#This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SUM(Emisiones_CO2_CO2eq_MUNDO[[#This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SUM(Emisiones_CO2_CO2eq_MUNDO[[#This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SUM(Emisiones_CO2_CO2eq_MUNDO[[#This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SUM(Emisiones_CO2_CO2eq_MUNDO[[#This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SUM(Emisiones_CO2_CO2eq_MUNDO[[#This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SUM(Emisiones_CO2_CO2eq_MUNDO[[#This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SUM(Emisiones_CO2_CO2eq_MUNDO[[#This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SUM(Emisiones_CO2_CO2eq_MUNDO[[#This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SUM(Emisiones_CO2_CO2eq_MUNDO[[#This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SUM(Emisiones_CO2_CO2eq_MUNDO[[#This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SUM(Emisiones_CO2_CO2eq_MUNDO[[#This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SUM(Emisiones_CO2_CO2eq_MUNDO[[#This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SUM(Emisiones_CO2_CO2eq_MUNDO[[#This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SUM(Emisiones_CO2_CO2eq_MUNDO[[#This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SUM(Emisiones_CO2_CO2eq_MUNDO[[#This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SUM(Emisiones_CO2_CO2eq_MUNDO[[#This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SUM(Emisiones_CO2_CO2eq_MUNDO[[#This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SUM(Emisiones_CO2_CO2eq_MUNDO[[#This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SUM(Emisiones_CO2_CO2eq_MUNDO[[#This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SUM(Emisiones_CO2_CO2eq_MUNDO[[#This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SUM(Emisiones_CO2_CO2eq_MUNDO[[#This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SUM(Emisiones_CO2_CO2eq_MUNDO[[#This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SUM(Emisiones_CO2_CO2eq_MUNDO[[#This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SUM(Emisiones_CO2_CO2eq_MUNDO[[#This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SUM(Emisiones_CO2_CO2eq_MUNDO[[#This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SUM(Emisiones_CO2_CO2eq_MUNDO[[#This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SUM(Emisiones_CO2_CO2eq_MUNDO[[#This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SUM(Emisiones_CO2_CO2eq_MUNDO[[#This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SUM(Emisiones_CO2_CO2eq_MUNDO[[#This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SUM(Emisiones_CO2_CO2eq_MUNDO[[#This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SUM(Emisiones_CO2_CO2eq_MUNDO[[#This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SUM(Emisiones_CO2_CO2eq_MUNDO[[#This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SUM(Emisiones_CO2_CO2eq_MUNDO[[#This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SUM(Emisiones_CO2_CO2eq_MUNDO[[#This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SUM(Emisiones_CO2_CO2eq_MUNDO[[#This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SUM(Emisiones_CO2_CO2eq_MUNDO[[#This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SUM(Emisiones_CO2_CO2eq_MUNDO[[#This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SUM(Emisiones_CO2_CO2eq_MUNDO[[#This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SUM(Emisiones_CO2_CO2eq_MUNDO[[#This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SUM(Emisiones_CO2_CO2eq_MUNDO[[#This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SUM(Emisiones_CO2_CO2eq_MUNDO[[#This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SUM(Emisiones_CO2_CO2eq_MUNDO[[#This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SUM(Emisiones_CO2_CO2eq_MUNDO[[#This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SUM(Emisiones_CO2_CO2eq_MUNDO[[#This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SUM(Emisiones_CO2_CO2eq_MUNDO[[#This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SUM(Emisiones_CO2_CO2eq_MUNDO[[#This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SUM(Emisiones_CO2_CO2eq_MUNDO[[#This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SUM(Emisiones_CO2_CO2eq_MUNDO[[#This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SUM(Emisiones_CO2_CO2eq_MUNDO[[#This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SUM(Emisiones_CO2_CO2eq_MUNDO[[#This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SUM(Emisiones_CO2_CO2eq_MUNDO[[#This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SUM(Emisiones_CO2_CO2eq_MUNDO[[#This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SUM(Emisiones_CO2_CO2eq_MUNDO[[#This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SUM(Emisiones_CO2_CO2eq_MUNDO[[#This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SUM(Emisiones_CO2_CO2eq_MUNDO[[#This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SUM(Emisiones_CO2_CO2eq_MUNDO[[#This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SUM(Emisiones_CO2_CO2eq_MUNDO[[#This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SUM(Emisiones_CO2_CO2eq_MUNDO[[#This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SUM(Emisiones_CO2_CO2eq_MUNDO[[#This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SUM(Emisiones_CO2_CO2eq_MUNDO[[#This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SUM(Emisiones_CO2_CO2eq_MUNDO[[#This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SUM(Emisiones_CO2_CO2eq_MUNDO[[#This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SUM(Emisiones_CO2_CO2eq_MUNDO[[#This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SUM(Emisiones_CO2_CO2eq_MUNDO[[#This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SUM(Emisiones_CO2_CO2eq_MUNDO[[#This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SUM(Emisiones_CO2_CO2eq_MUNDO[[#This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SUM(Emisiones_CO2_CO2eq_MUNDO[[#This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SUM(Emisiones_CO2_CO2eq_MUNDO[[#This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SUM(Emisiones_CO2_CO2eq_MUNDO[[#This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SUM(Emisiones_CO2_CO2eq_MUNDO[[#This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SUM(Emisiones_CO2_CO2eq_MUNDO[[#This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SUM(Emisiones_CO2_CO2eq_MUNDO[[#This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SUM(Emisiones_CO2_CO2eq_MUNDO[[#This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SUM(Emisiones_CO2_CO2eq_MUNDO[[#This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SUM(Emisiones_CO2_CO2eq_MUNDO[[#This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SUM(Emisiones_CO2_CO2eq_MUNDO[[#This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SUM(Emisiones_CO2_CO2eq_MUNDO[[#This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SUM(Emisiones_CO2_CO2eq_MUNDO[[#This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SUM(Emisiones_CO2_CO2eq_MUNDO[[#This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SUM(Emisiones_CO2_CO2eq_MUNDO[[#This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SUM(Emisiones_CO2_CO2eq_MUNDO[[#This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SUM(Emisiones_CO2_CO2eq_MUNDO[[#This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SUM(Emisiones_CO2_CO2eq_MUNDO[[#This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SUM(Emisiones_CO2_CO2eq_MUNDO[[#This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SUM(Emisiones_CO2_CO2eq_MUNDO[[#This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SUM(Emisiones_CO2_CO2eq_MUNDO[[#This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SUM(Emisiones_CO2_CO2eq_MUNDO[[#This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SUM(Emisiones_CO2_CO2eq_MUNDO[[#This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SUM(Emisiones_CO2_CO2eq_MUNDO[[#This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SUM(Emisiones_CO2_CO2eq_MUNDO[[#This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SUM(Emisiones_CO2_CO2eq_MUNDO[[#This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SUM(Emisiones_CO2_CO2eq_MUNDO[[#This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SUM(Emisiones_CO2_CO2eq_MUNDO[[#This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SUM(Emisiones_CO2_CO2eq_MUNDO[[#This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SUM(Emisiones_CO2_CO2eq_MUNDO[[#This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SUM(Emisiones_CO2_CO2eq_MUNDO[[#This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SUM(Emisiones_CO2_CO2eq_MUNDO[[#This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SUM(Emisiones_CO2_CO2eq_MUNDO[[#This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SUM(Emisiones_CO2_CO2eq_MUNDO[[#This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SUM(Emisiones_CO2_CO2eq_MUNDO[[#This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SUM(Emisiones_CO2_CO2eq_MUNDO[[#This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SUM(Emisiones_CO2_CO2eq_MUNDO[[#This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SUM(Emisiones_CO2_CO2eq_MUNDO[[#This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SUM(Emisiones_CO2_CO2eq_MUNDO[[#This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SUM(Emisiones_CO2_CO2eq_MUNDO[[#This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SUM(Emisiones_CO2_CO2eq_MUNDO[[#This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SUM(Emisiones_CO2_CO2eq_MUNDO[[#This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SUM(Emisiones_CO2_CO2eq_MUNDO[[#This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SUM(Emisiones_CO2_CO2eq_MUNDO[[#This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SUM(Emisiones_CO2_CO2eq_MUNDO[[#This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SUM(Emisiones_CO2_CO2eq_MUNDO[[#This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SUM(Emisiones_CO2_CO2eq_MUNDO[[#This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SUM(Emisiones_CO2_CO2eq_MUNDO[[#This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SUM(Emisiones_CO2_CO2eq_MUNDO[[#This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SUM(Emisiones_CO2_CO2eq_MUNDO[[#This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SUM(Emisiones_CO2_CO2eq_MUNDO[[#This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SUM(Emisiones_CO2_CO2eq_MUNDO[[#This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SUM(Emisiones_CO2_CO2eq_MUNDO[[#This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SUM(Emisiones_CO2_CO2eq_MUNDO[[#This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SUM(Emisiones_CO2_CO2eq_MUNDO[[#This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SUM(Emisiones_CO2_CO2eq_MUNDO[[#This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SUM(Emisiones_CO2_CO2eq_MUNDO[[#This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SUM(Emisiones_CO2_CO2eq_MUNDO[[#This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SUM(Emisiones_CO2_CO2eq_MUNDO[[#This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SUM(Emisiones_CO2_CO2eq_MUNDO[[#This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SUM(Emisiones_CO2_CO2eq_MUNDO[[#This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SUM(Emisiones_CO2_CO2eq_MUNDO[[#This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SUM(Emisiones_CO2_CO2eq_MUNDO[[#This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SUM(Emisiones_CO2_CO2eq_MUNDO[[#This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SUM(Emisiones_CO2_CO2eq_MUNDO[[#This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SUM(Emisiones_CO2_CO2eq_MUNDO[[#This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SUM(Emisiones_CO2_CO2eq_MUNDO[[#This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SUM(Emisiones_CO2_CO2eq_MUNDO[[#This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SUM(Emisiones_CO2_CO2eq_MUNDO[[#This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SUM(Emisiones_CO2_CO2eq_MUNDO[[#This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SUM(Emisiones_CO2_CO2eq_MUNDO[[#This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SUM(Emisiones_CO2_CO2eq_MUNDO[[#This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SUM(Emisiones_CO2_CO2eq_MUNDO[[#This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SUM(Emisiones_CO2_CO2eq_MUNDO[[#This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SUM(Emisiones_CO2_CO2eq_MUNDO[[#This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SUM(Emisiones_CO2_CO2eq_MUNDO[[#This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SUM(Emisiones_CO2_CO2eq_MUNDO[[#This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SUM(Emisiones_CO2_CO2eq_MUNDO[[#This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SUM(Emisiones_CO2_CO2eq_MUNDO[[#This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SUM(Emisiones_CO2_CO2eq_MUNDO[[#This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SUM(Emisiones_CO2_CO2eq_MUNDO[[#This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SUM(Emisiones_CO2_CO2eq_MUNDO[[#This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SUM(Emisiones_CO2_CO2eq_MUNDO[[#This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SUM(Emisiones_CO2_CO2eq_MUNDO[[#This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SUM(Emisiones_CO2_CO2eq_MUNDO[[#This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SUM(Emisiones_CO2_CO2eq_MUNDO[[#This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SUM(Emisiones_CO2_CO2eq_MUNDO[[#This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SUM(Emisiones_CO2_CO2eq_MUNDO[[#This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SUM(Emisiones_CO2_CO2eq_MUNDO[[#This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SUM(Emisiones_CO2_CO2eq_MUNDO[[#This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SUM(Emisiones_CO2_CO2eq_MUNDO[[#This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SUM(Emisiones_CO2_CO2eq_MUNDO[[#This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SUM(Emisiones_CO2_CO2eq_MUNDO[[#This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SUM(Emisiones_CO2_CO2eq_MUNDO[[#This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SUM(Emisiones_CO2_CO2eq_MUNDO[[#This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SUM(Emisiones_CO2_CO2eq_MUNDO[[#This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SUM(Emisiones_CO2_CO2eq_MUNDO[[#This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SUM(Emisiones_CO2_CO2eq_MUNDO[[#This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SUM(Emisiones_CO2_CO2eq_MUNDO[[#This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SUM(Emisiones_CO2_CO2eq_MUNDO[[#This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SUM(Emisiones_CO2_CO2eq_MUNDO[[#This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SUM(Emisiones_CO2_CO2eq_MUNDO[[#This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SUM(Emisiones_CO2_CO2eq_MUNDO[[#This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SUM(Emisiones_CO2_CO2eq_MUNDO[[#This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SUM(Emisiones_CO2_CO2eq_MUNDO[[#This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SUM(Emisiones_CO2_CO2eq_MUNDO[[#This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SUM(Emisiones_CO2_CO2eq_MUNDO[[#This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SUM(Emisiones_CO2_CO2eq_MUNDO[[#This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SUM(Emisiones_CO2_CO2eq_MUNDO[[#This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SUM(Emisiones_CO2_CO2eq_MUNDO[[#This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SUM(Emisiones_CO2_CO2eq_MUNDO[[#This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SUM(Emisiones_CO2_CO2eq_MUNDO[[#This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SUM(Emisiones_CO2_CO2eq_MUNDO[[#This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SUM(Emisiones_CO2_CO2eq_MUNDO[[#This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SUM(Emisiones_CO2_CO2eq_MUNDO[[#This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SUM(Emisiones_CO2_CO2eq_MUNDO[[#This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SUM(Emisiones_CO2_CO2eq_MUNDO[[#This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SUM(Emisiones_CO2_CO2eq_MUNDO[[#This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SUM(Emisiones_CO2_CO2eq_MUNDO[[#This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SUM(Emisiones_CO2_CO2eq_MUNDO[[#This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SUM(Emisiones_CO2_CO2eq_MUNDO[[#This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SUM(Emisiones_CO2_CO2eq_MUNDO[[#This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SUM(Emisiones_CO2_CO2eq_MUNDO[[#This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SUM(Emisiones_CO2_CO2eq_MUNDO[[#This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SUM(Emisiones_CO2_CO2eq_MUNDO[[#This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SUM(Emisiones_CO2_CO2eq_MUNDO[[#This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SUM(Emisiones_CO2_CO2eq_MUNDO[[#This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SUM(Emisiones_CO2_CO2eq_MUNDO[[#This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SUM(Emisiones_CO2_CO2eq_MUNDO[[#This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SUM(Emisiones_CO2_CO2eq_MUNDO[[#This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SUM(Emisiones_CO2_CO2eq_MUNDO[[#This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SUM(Emisiones_CO2_CO2eq_MUNDO[[#This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SUM(Emisiones_CO2_CO2eq_MUNDO[[#This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SUM(Emisiones_CO2_CO2eq_MUNDO[[#This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SUM(Emisiones_CO2_CO2eq_MUNDO[[#This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SUM(Emisiones_CO2_CO2eq_MUNDO[[#This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SUM(Emisiones_CO2_CO2eq_MUNDO[[#This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SUM(Emisiones_CO2_CO2eq_MUNDO[[#This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SUM(Emisiones_CO2_CO2eq_MUNDO[[#This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SUM(Emisiones_CO2_CO2eq_MUNDO[[#This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SUM(Emisiones_CO2_CO2eq_MUNDO[[#This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SUM(Emisiones_CO2_CO2eq_MUNDO[[#This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SUM(Emisiones_CO2_CO2eq_MUNDO[[#This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SUM(Emisiones_CO2_CO2eq_MUNDO[[#This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SUM(Emisiones_CO2_CO2eq_MUNDO[[#This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SUM(Emisiones_CO2_CO2eq_MUNDO[[#This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SUM(Emisiones_CO2_CO2eq_MUNDO[[#This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SUM(Emisiones_CO2_CO2eq_MUNDO[[#This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SUM(Emisiones_CO2_CO2eq_MUNDO[[#This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SUM(Emisiones_CO2_CO2eq_MUNDO[[#This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SUM(Emisiones_CO2_CO2eq_MUNDO[[#This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SUM(Emisiones_CO2_CO2eq_MUNDO[[#This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SUM(Emisiones_CO2_CO2eq_MUNDO[[#This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SUM(Emisiones_CO2_CO2eq_MUNDO[[#This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SUM(Emisiones_CO2_CO2eq_MUNDO[[#This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SUM(Emisiones_CO2_CO2eq_MUNDO[[#This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SUM(Emisiones_CO2_CO2eq_MUNDO[[#This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SUM(Emisiones_CO2_CO2eq_MUNDO[[#This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SUM(Emisiones_CO2_CO2eq_MUNDO[[#This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SUM(Emisiones_CO2_CO2eq_MUNDO[[#This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SUM(Emisiones_CO2_CO2eq_MUNDO[[#This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SUM(Emisiones_CO2_CO2eq_MUNDO[[#This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SUM(Emisiones_CO2_CO2eq_MUNDO[[#This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SUM(Emisiones_CO2_CO2eq_MUNDO[[#This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SUM(Emisiones_CO2_CO2eq_MUNDO[[#This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SUM(Emisiones_CO2_CO2eq_MUNDO[[#This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SUM(Emisiones_CO2_CO2eq_MUNDO[[#This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SUM(Emisiones_CO2_CO2eq_MUNDO[[#This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SUM(Emisiones_CO2_CO2eq_MUNDO[[#This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SUM(Emisiones_CO2_CO2eq_MUNDO[[#This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SUM(Emisiones_CO2_CO2eq_MUNDO[[#This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SUM(Emisiones_CO2_CO2eq_MUNDO[[#This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SUM(Emisiones_CO2_CO2eq_MUNDO[[#This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SUM(Emisiones_CO2_CO2eq_MUNDO[[#This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SUM(Emisiones_CO2_CO2eq_MUNDO[[#This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SUM(Emisiones_CO2_CO2eq_MUNDO[[#This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SUM(Emisiones_CO2_CO2eq_MUNDO[[#This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SUM(Emisiones_CO2_CO2eq_MUNDO[[#This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SUM(Emisiones_CO2_CO2eq_MUNDO[[#This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SUM(Emisiones_CO2_CO2eq_MUNDO[[#This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SUM(Emisiones_CO2_CO2eq_MUNDO[[#This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SUM(Emisiones_CO2_CO2eq_MUNDO[[#This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SUM(Emisiones_CO2_CO2eq_MUNDO[[#This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SUM(Emisiones_CO2_CO2eq_MUNDO[[#This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SUM(Emisiones_CO2_CO2eq_MUNDO[[#This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SUM(Emisiones_CO2_CO2eq_MUNDO[[#This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SUM(Emisiones_CO2_CO2eq_MUNDO[[#This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SUM(Emisiones_CO2_CO2eq_MUNDO[[#This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SUM(Emisiones_CO2_CO2eq_MUNDO[[#This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SUM(Emisiones_CO2_CO2eq_MUNDO[[#This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SUM(Emisiones_CO2_CO2eq_MUNDO[[#This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SUM(Emisiones_CO2_CO2eq_MUNDO[[#This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SUM(Emisiones_CO2_CO2eq_MUNDO[[#This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SUM(Emisiones_CO2_CO2eq_MUNDO[[#This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SUM(Emisiones_CO2_CO2eq_MUNDO[[#This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SUM(Emisiones_CO2_CO2eq_MUNDO[[#This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SUM(Emisiones_CO2_CO2eq_MUNDO[[#This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SUM(Emisiones_CO2_CO2eq_MUNDO[[#This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SUM(Emisiones_CO2_CO2eq_MUNDO[[#This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SUM(Emisiones_CO2_CO2eq_MUNDO[[#This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SUM(Emisiones_CO2_CO2eq_MUNDO[[#This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SUM(Emisiones_CO2_CO2eq_MUNDO[[#This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SUM(Emisiones_CO2_CO2eq_MUNDO[[#This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SUM(Emisiones_CO2_CO2eq_MUNDO[[#This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SUM(Emisiones_CO2_CO2eq_MUNDO[[#This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SUM(Emisiones_CO2_CO2eq_MUNDO[[#This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SUM(Emisiones_CO2_CO2eq_MUNDO[[#This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SUM(Emisiones_CO2_CO2eq_MUNDO[[#This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SUM(Emisiones_CO2_CO2eq_MUNDO[[#This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SUM(Emisiones_CO2_CO2eq_MUNDO[[#This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SUM(Emisiones_CO2_CO2eq_MUNDO[[#This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SUM(Emisiones_CO2_CO2eq_MUNDO[[#This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SUM(Emisiones_CO2_CO2eq_MUNDO[[#This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SUM(Emisiones_CO2_CO2eq_MUNDO[[#This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SUM(Emisiones_CO2_CO2eq_MUNDO[[#This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SUM(Emisiones_CO2_CO2eq_MUNDO[[#This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SUM(Emisiones_CO2_CO2eq_MUNDO[[#This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SUM(Emisiones_CO2_CO2eq_MUNDO[[#This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SUM(Emisiones_CO2_CO2eq_MUNDO[[#This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SUM(Emisiones_CO2_CO2eq_MUNDO[[#This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SUM(Emisiones_CO2_CO2eq_MUNDO[[#This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SUM(Emisiones_CO2_CO2eq_MUNDO[[#This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SUM(Emisiones_CO2_CO2eq_MUNDO[[#This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SUM(Emisiones_CO2_CO2eq_MUNDO[[#This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SUM(Emisiones_CO2_CO2eq_MUNDO[[#This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SUM(Emisiones_CO2_CO2eq_MUNDO[[#This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SUM(Emisiones_CO2_CO2eq_MUNDO[[#This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SUM(Emisiones_CO2_CO2eq_MUNDO[[#This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SUM(Emisiones_CO2_CO2eq_MUNDO[[#This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SUM(Emisiones_CO2_CO2eq_MUNDO[[#This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SUM(Emisiones_CO2_CO2eq_MUNDO[[#This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SUM(Emisiones_CO2_CO2eq_MUNDO[[#This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SUM(Emisiones_CO2_CO2eq_MUNDO[[#This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SUM(Emisiones_CO2_CO2eq_MUNDO[[#This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SUM(Emisiones_CO2_CO2eq_MUNDO[[#This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SUM(Emisiones_CO2_CO2eq_MUNDO[[#This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SUM(Emisiones_CO2_CO2eq_MUNDO[[#This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SUM(Emisiones_CO2_CO2eq_MUNDO[[#This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SUM(Emisiones_CO2_CO2eq_MUNDO[[#This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SUM(Emisiones_CO2_CO2eq_MUNDO[[#This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SUM(Emisiones_CO2_CO2eq_MUNDO[[#This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SUM(Emisiones_CO2_CO2eq_MUNDO[[#This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SUM(Emisiones_CO2_CO2eq_MUNDO[[#This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SUM(Emisiones_CO2_CO2eq_MUNDO[[#This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SUM(Emisiones_CO2_CO2eq_MUNDO[[#This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SUM(Emisiones_CO2_CO2eq_MUNDO[[#This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SUM(Emisiones_CO2_CO2eq_MUNDO[[#This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SUM(Emisiones_CO2_CO2eq_MUNDO[[#This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SUM(Emisiones_CO2_CO2eq_MUNDO[[#This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SUM(Emisiones_CO2_CO2eq_MUNDO[[#This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SUM(Emisiones_CO2_CO2eq_MUNDO[[#This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SUM(Emisiones_CO2_CO2eq_MUNDO[[#This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SUM(Emisiones_CO2_CO2eq_MUNDO[[#This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SUM(Emisiones_CO2_CO2eq_MUNDO[[#This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SUM(Emisiones_CO2_CO2eq_MUNDO[[#This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SUM(Emisiones_CO2_CO2eq_MUNDO[[#This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SUM(Emisiones_CO2_CO2eq_MUNDO[[#This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SUM(Emisiones_CO2_CO2eq_MUNDO[[#This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SUM(Emisiones_CO2_CO2eq_MUNDO[[#This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SUM(Emisiones_CO2_CO2eq_MUNDO[[#This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SUM(Emisiones_CO2_CO2eq_MUNDO[[#This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SUM(Emisiones_CO2_CO2eq_MUNDO[[#This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SUM(Emisiones_CO2_CO2eq_MUNDO[[#This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SUM(Emisiones_CO2_CO2eq_MUNDO[[#This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SUM(Emisiones_CO2_CO2eq_MUNDO[[#This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SUM(Emisiones_CO2_CO2eq_MUNDO[[#This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SUM(Emisiones_CO2_CO2eq_MUNDO[[#This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SUM(Emisiones_CO2_CO2eq_MUNDO[[#This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SUM(Emisiones_CO2_CO2eq_MUNDO[[#This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SUM(Emisiones_CO2_CO2eq_MUNDO[[#This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SUM(Emisiones_CO2_CO2eq_MUNDO[[#This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SUM(Emisiones_CO2_CO2eq_MUNDO[[#This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SUM(Emisiones_CO2_CO2eq_MUNDO[[#This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SUM(Emisiones_CO2_CO2eq_MUNDO[[#This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SUM(Emisiones_CO2_CO2eq_MUNDO[[#This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SUM(Emisiones_CO2_CO2eq_MUNDO[[#This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SUM(Emisiones_CO2_CO2eq_MUNDO[[#This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SUM(Emisiones_CO2_CO2eq_MUNDO[[#This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SUM(Emisiones_CO2_CO2eq_MUNDO[[#This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SUM(Emisiones_CO2_CO2eq_MUNDO[[#This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SUM(Emisiones_CO2_CO2eq_MUNDO[[#This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SUM(Emisiones_CO2_CO2eq_MUNDO[[#This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SUM(Emisiones_CO2_CO2eq_MUNDO[[#This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SUM(Emisiones_CO2_CO2eq_MUNDO[[#This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SUM(Emisiones_CO2_CO2eq_MUNDO[[#This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SUM(Emisiones_CO2_CO2eq_MUNDO[[#This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SUM(Emisiones_CO2_CO2eq_MUNDO[[#This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SUM(Emisiones_CO2_CO2eq_MUNDO[[#This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SUM(Emisiones_CO2_CO2eq_MUNDO[[#This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SUM(Emisiones_CO2_CO2eq_MUNDO[[#This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SUM(Emisiones_CO2_CO2eq_MUNDO[[#This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SUM(Emisiones_CO2_CO2eq_MUNDO[[#This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SUM(Emisiones_CO2_CO2eq_MUNDO[[#This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SUM(Emisiones_CO2_CO2eq_MUNDO[[#This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SUM(Emisiones_CO2_CO2eq_MUNDO[[#This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SUM(Emisiones_CO2_CO2eq_MUNDO[[#This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SUM(Emisiones_CO2_CO2eq_MUNDO[[#This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SUM(Emisiones_CO2_CO2eq_MUNDO[[#This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SUM(Emisiones_CO2_CO2eq_MUNDO[[#This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SUM(Emisiones_CO2_CO2eq_MUNDO[[#This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SUM(Emisiones_CO2_CO2eq_MUNDO[[#This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SUM(Emisiones_CO2_CO2eq_MUNDO[[#This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SUM(Emisiones_CO2_CO2eq_MUNDO[[#This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SUM(Emisiones_CO2_CO2eq_MUNDO[[#This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SUM(Emisiones_CO2_CO2eq_MUNDO[[#This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SUM(Emisiones_CO2_CO2eq_MUNDO[[#This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SUM(Emisiones_CO2_CO2eq_MUNDO[[#This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SUM(Emisiones_CO2_CO2eq_MUNDO[[#This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SUM(Emisiones_CO2_CO2eq_MUNDO[[#This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SUM(Emisiones_CO2_CO2eq_MUNDO[[#This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SUM(Emisiones_CO2_CO2eq_MUNDO[[#This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SUM(Emisiones_CO2_CO2eq_MUNDO[[#This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SUM(Emisiones_CO2_CO2eq_MUNDO[[#This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SUM(Emisiones_CO2_CO2eq_MUNDO[[#This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SUM(Emisiones_CO2_CO2eq_MUNDO[[#This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SUM(Emisiones_CO2_CO2eq_MUNDO[[#This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SUM(Emisiones_CO2_CO2eq_MUNDO[[#This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SUM(Emisiones_CO2_CO2eq_MUNDO[[#This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SUM(Emisiones_CO2_CO2eq_MUNDO[[#This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SUM(Emisiones_CO2_CO2eq_MUNDO[[#This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SUM(Emisiones_CO2_CO2eq_MUNDO[[#This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SUM(Emisiones_CO2_CO2eq_MUNDO[[#This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SUM(Emisiones_CO2_CO2eq_MUNDO[[#This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SUM(Emisiones_CO2_CO2eq_MUNDO[[#This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SUM(Emisiones_CO2_CO2eq_MUNDO[[#This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SUM(Emisiones_CO2_CO2eq_MUNDO[[#This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SUM(Emisiones_CO2_CO2eq_MUNDO[[#This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SUM(Emisiones_CO2_CO2eq_MUNDO[[#This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SUM(Emisiones_CO2_CO2eq_MUNDO[[#This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SUM(Emisiones_CO2_CO2eq_MUNDO[[#This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SUM(Emisiones_CO2_CO2eq_MUNDO[[#This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SUM(Emisiones_CO2_CO2eq_MUNDO[[#This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SUM(Emisiones_CO2_CO2eq_MUNDO[[#This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SUM(Emisiones_CO2_CO2eq_MUNDO[[#This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SUM(Emisiones_CO2_CO2eq_MUNDO[[#This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SUM(Emisiones_CO2_CO2eq_MUNDO[[#This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SUM(Emisiones_CO2_CO2eq_MUNDO[[#This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SUM(Emisiones_CO2_CO2eq_MUNDO[[#This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SUM(Emisiones_CO2_CO2eq_MUNDO[[#This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SUM(Emisiones_CO2_CO2eq_MUNDO[[#This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SUM(Emisiones_CO2_CO2eq_MUNDO[[#This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SUM(Emisiones_CO2_CO2eq_MUNDO[[#This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SUM(Emisiones_CO2_CO2eq_MUNDO[[#This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SUM(Emisiones_CO2_CO2eq_MUNDO[[#This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SUM(Emisiones_CO2_CO2eq_MUNDO[[#This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SUM(Emisiones_CO2_CO2eq_MUNDO[[#This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SUM(Emisiones_CO2_CO2eq_MUNDO[[#This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SUM(Emisiones_CO2_CO2eq_MUNDO[[#This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SUM(Emisiones_CO2_CO2eq_MUNDO[[#This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SUM(Emisiones_CO2_CO2eq_MUNDO[[#This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SUM(Emisiones_CO2_CO2eq_MUNDO[[#This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SUM(Emisiones_CO2_CO2eq_MUNDO[[#This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SUM(Emisiones_CO2_CO2eq_MUNDO[[#This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SUM(Emisiones_CO2_CO2eq_MUNDO[[#This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SUM(Emisiones_CO2_CO2eq_MUNDO[[#This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SUM(Emisiones_CO2_CO2eq_MUNDO[[#This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SUM(Emisiones_CO2_CO2eq_MUNDO[[#This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SUM(Emisiones_CO2_CO2eq_MUNDO[[#This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SUM(Emisiones_CO2_CO2eq_MUNDO[[#This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SUM(Emisiones_CO2_CO2eq_MUNDO[[#This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SUM(Emisiones_CO2_CO2eq_MUNDO[[#This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SUM(Emisiones_CO2_CO2eq_MUNDO[[#This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SUM(Emisiones_CO2_CO2eq_MUNDO[[#This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SUM(Emisiones_CO2_CO2eq_MUNDO[[#This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SUM(Emisiones_CO2_CO2eq_MUNDO[[#This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SUM(Emisiones_CO2_CO2eq_MUNDO[[#This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SUM(Emisiones_CO2_CO2eq_MUNDO[[#This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SUM(Emisiones_CO2_CO2eq_MUNDO[[#This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SUM(Emisiones_CO2_CO2eq_MUNDO[[#This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SUM(Emisiones_CO2_CO2eq_MUNDO[[#This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SUM(Emisiones_CO2_CO2eq_MUNDO[[#This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SUM(Emisiones_CO2_CO2eq_MUNDO[[#This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SUM(Emisiones_CO2_CO2eq_MUNDO[[#This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SUM(Emisiones_CO2_CO2eq_MUNDO[[#This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SUM(Emisiones_CO2_CO2eq_MUNDO[[#This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SUM(Emisiones_CO2_CO2eq_MUNDO[[#This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SUM(Emisiones_CO2_CO2eq_MUNDO[[#This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SUM(Emisiones_CO2_CO2eq_MUNDO[[#This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SUM(Emisiones_CO2_CO2eq_MUNDO[[#This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SUM(Emisiones_CO2_CO2eq_MUNDO[[#This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SUM(Emisiones_CO2_CO2eq_MUNDO[[#This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SUM(Emisiones_CO2_CO2eq_MUNDO[[#This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SUM(Emisiones_CO2_CO2eq_MUNDO[[#This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SUM(Emisiones_CO2_CO2eq_MUNDO[[#This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SUM(Emisiones_CO2_CO2eq_MUNDO[[#This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SUM(Emisiones_CO2_CO2eq_MUNDO[[#This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SUM(Emisiones_CO2_CO2eq_MUNDO[[#This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SUM(Emisiones_CO2_CO2eq_MUNDO[[#This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SUM(Emisiones_CO2_CO2eq_MUNDO[[#This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SUM(Emisiones_CO2_CO2eq_MUNDO[[#This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SUM(Emisiones_CO2_CO2eq_MUNDO[[#This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SUM(Emisiones_CO2_CO2eq_MUNDO[[#This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SUM(Emisiones_CO2_CO2eq_MUNDO[[#This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SUM(Emisiones_CO2_CO2eq_MUNDO[[#This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SUM(Emisiones_CO2_CO2eq_MUNDO[[#This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SUM(Emisiones_CO2_CO2eq_MUNDO[[#This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SUM(Emisiones_CO2_CO2eq_MUNDO[[#This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SUM(Emisiones_CO2_CO2eq_MUNDO[[#This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SUM(Emisiones_CO2_CO2eq_MUNDO[[#This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SUM(Emisiones_CO2_CO2eq_MUNDO[[#This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SUM(Emisiones_CO2_CO2eq_MUNDO[[#This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SUM(Emisiones_CO2_CO2eq_MUNDO[[#This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SUM(Emisiones_CO2_CO2eq_MUNDO[[#This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SUM(Emisiones_CO2_CO2eq_MUNDO[[#This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SUM(Emisiones_CO2_CO2eq_MUNDO[[#This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SUM(Emisiones_CO2_CO2eq_MUNDO[[#This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SUM(Emisiones_CO2_CO2eq_MUNDO[[#This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SUM(Emisiones_CO2_CO2eq_MUNDO[[#This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SUM(Emisiones_CO2_CO2eq_MUNDO[[#This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SUM(Emisiones_CO2_CO2eq_MUNDO[[#This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SUM(Emisiones_CO2_CO2eq_MUNDO[[#This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SUM(Emisiones_CO2_CO2eq_MUNDO[[#This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SUM(Emisiones_CO2_CO2eq_MUNDO[[#This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SUM(Emisiones_CO2_CO2eq_MUNDO[[#This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SUM(Emisiones_CO2_CO2eq_MUNDO[[#This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SUM(Emisiones_CO2_CO2eq_MUNDO[[#This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SUM(Emisiones_CO2_CO2eq_MUNDO[[#This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SUM(Emisiones_CO2_CO2eq_MUNDO[[#This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SUM(Emisiones_CO2_CO2eq_MUNDO[[#This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SUM(Emisiones_CO2_CO2eq_MUNDO[[#This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SUM(Emisiones_CO2_CO2eq_MUNDO[[#This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SUM(Emisiones_CO2_CO2eq_MUNDO[[#This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SUM(Emisiones_CO2_CO2eq_MUNDO[[#This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SUM(Emisiones_CO2_CO2eq_MUNDO[[#This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SUM(Emisiones_CO2_CO2eq_MUNDO[[#This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SUM(Emisiones_CO2_CO2eq_MUNDO[[#This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SUM(Emisiones_CO2_CO2eq_MUNDO[[#This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SUM(Emisiones_CO2_CO2eq_MUNDO[[#This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SUM(Emisiones_CO2_CO2eq_MUNDO[[#This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SUM(Emisiones_CO2_CO2eq_MUNDO[[#This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SUM(Emisiones_CO2_CO2eq_MUNDO[[#This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SUM(Emisiones_CO2_CO2eq_MUNDO[[#This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SUM(Emisiones_CO2_CO2eq_MUNDO[[#This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SUM(Emisiones_CO2_CO2eq_MUNDO[[#This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SUM(Emisiones_CO2_CO2eq_MUNDO[[#This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SUM(Emisiones_CO2_CO2eq_MUNDO[[#This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SUM(Emisiones_CO2_CO2eq_MUNDO[[#This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SUM(Emisiones_CO2_CO2eq_MUNDO[[#This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SUM(Emisiones_CO2_CO2eq_MUNDO[[#This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SUM(Emisiones_CO2_CO2eq_MUNDO[[#This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SUM(Emisiones_CO2_CO2eq_MUNDO[[#This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SUM(Emisiones_CO2_CO2eq_MUNDO[[#This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SUM(Emisiones_CO2_CO2eq_MUNDO[[#This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SUM(Emisiones_CO2_CO2eq_MUNDO[[#This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SUM(Emisiones_CO2_CO2eq_MUNDO[[#This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SUM(Emisiones_CO2_CO2eq_MUNDO[[#This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SUM(Emisiones_CO2_CO2eq_MUNDO[[#This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SUM(Emisiones_CO2_CO2eq_MUNDO[[#This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SUM(Emisiones_CO2_CO2eq_MUNDO[[#This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SUM(Emisiones_CO2_CO2eq_MUNDO[[#This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SUM(Emisiones_CO2_CO2eq_MUNDO[[#This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SUM(Emisiones_CO2_CO2eq_MUNDO[[#This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SUM(Emisiones_CO2_CO2eq_MUNDO[[#This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SUM(Emisiones_CO2_CO2eq_MUNDO[[#This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SUM(Emisiones_CO2_CO2eq_MUNDO[[#This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SUM(Emisiones_CO2_CO2eq_MUNDO[[#This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SUM(Emisiones_CO2_CO2eq_MUNDO[[#This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SUM(Emisiones_CO2_CO2eq_MUNDO[[#This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SUM(Emisiones_CO2_CO2eq_MUNDO[[#This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SUM(Emisiones_CO2_CO2eq_MUNDO[[#This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SUM(Emisiones_CO2_CO2eq_MUNDO[[#This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SUM(Emisiones_CO2_CO2eq_MUNDO[[#This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SUM(Emisiones_CO2_CO2eq_MUNDO[[#This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SUM(Emisiones_CO2_CO2eq_MUNDO[[#This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SUM(Emisiones_CO2_CO2eq_MUNDO[[#This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SUM(Emisiones_CO2_CO2eq_MUNDO[[#This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SUM(Emisiones_CO2_CO2eq_MUNDO[[#This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SUM(Emisiones_CO2_CO2eq_MUNDO[[#This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SUM(Emisiones_CO2_CO2eq_MUNDO[[#This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SUM(Emisiones_CO2_CO2eq_MUNDO[[#This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SUM(Emisiones_CO2_CO2eq_MUNDO[[#This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SUM(Emisiones_CO2_CO2eq_MUNDO[[#This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SUM(Emisiones_CO2_CO2eq_MUNDO[[#This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SUM(Emisiones_CO2_CO2eq_MUNDO[[#This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SUM(Emisiones_CO2_CO2eq_MUNDO[[#This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SUM(Emisiones_CO2_CO2eq_MUNDO[[#This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SUM(Emisiones_CO2_CO2eq_MUNDO[[#This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SUM(Emisiones_CO2_CO2eq_MUNDO[[#This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SUM(Emisiones_CO2_CO2eq_MUNDO[[#This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SUM(Emisiones_CO2_CO2eq_MUNDO[[#This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SUM(Emisiones_CO2_CO2eq_MUNDO[[#This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SUM(Emisiones_CO2_CO2eq_MUNDO[[#This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SUM(Emisiones_CO2_CO2eq_MUNDO[[#This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SUM(Emisiones_CO2_CO2eq_MUNDO[[#This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SUM(Emisiones_CO2_CO2eq_MUNDO[[#This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SUM(Emisiones_CO2_CO2eq_MUNDO[[#This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SUM(Emisiones_CO2_CO2eq_MUNDO[[#This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SUM(Emisiones_CO2_CO2eq_MUNDO[[#This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SUM(Emisiones_CO2_CO2eq_MUNDO[[#This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SUM(Emisiones_CO2_CO2eq_MUNDO[[#This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SUM(Emisiones_CO2_CO2eq_MUNDO[[#This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SUM(Emisiones_CO2_CO2eq_MUNDO[[#This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SUM(Emisiones_CO2_CO2eq_MUNDO[[#This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SUM(Emisiones_CO2_CO2eq_MUNDO[[#This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SUM(Emisiones_CO2_CO2eq_MUNDO[[#This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SUM(Emisiones_CO2_CO2eq_MUNDO[[#This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SUM(Emisiones_CO2_CO2eq_MUNDO[[#This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SUM(Emisiones_CO2_CO2eq_MUNDO[[#This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SUM(Emisiones_CO2_CO2eq_MUNDO[[#This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SUM(Emisiones_CO2_CO2eq_MUNDO[[#This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SUM(Emisiones_CO2_CO2eq_MUNDO[[#This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SUM(Emisiones_CO2_CO2eq_MUNDO[[#This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SUM(Emisiones_CO2_CO2eq_MUNDO[[#This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SUM(Emisiones_CO2_CO2eq_MUNDO[[#This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SUM(Emisiones_CO2_CO2eq_MUNDO[[#This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SUM(Emisiones_CO2_CO2eq_MUNDO[[#This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SUM(Emisiones_CO2_CO2eq_MUNDO[[#This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SUM(Emisiones_CO2_CO2eq_MUNDO[[#This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SUM(Emisiones_CO2_CO2eq_MUNDO[[#This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SUM(Emisiones_CO2_CO2eq_MUNDO[[#This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SUM(Emisiones_CO2_CO2eq_MUNDO[[#This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SUM(Emisiones_CO2_CO2eq_MUNDO[[#This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SUM(Emisiones_CO2_CO2eq_MUNDO[[#This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SUM(Emisiones_CO2_CO2eq_MUNDO[[#This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SUM(Emisiones_CO2_CO2eq_MUNDO[[#This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SUM(Emisiones_CO2_CO2eq_MUNDO[[#This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SUM(Emisiones_CO2_CO2eq_MUNDO[[#This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SUM(Emisiones_CO2_CO2eq_MUNDO[[#This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SUM(Emisiones_CO2_CO2eq_MUNDO[[#This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SUM(Emisiones_CO2_CO2eq_MUNDO[[#This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SUM(Emisiones_CO2_CO2eq_MUNDO[[#This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SUM(Emisiones_CO2_CO2eq_MUNDO[[#This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SUM(Emisiones_CO2_CO2eq_MUNDO[[#This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SUM(Emisiones_CO2_CO2eq_MUNDO[[#This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SUM(Emisiones_CO2_CO2eq_MUNDO[[#This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SUM(Emisiones_CO2_CO2eq_MUNDO[[#This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SUM(Emisiones_CO2_CO2eq_MUNDO[[#This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SUM(Emisiones_CO2_CO2eq_MUNDO[[#This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SUM(Emisiones_CO2_CO2eq_MUNDO[[#This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SUM(Emisiones_CO2_CO2eq_MUNDO[[#This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SUM(Emisiones_CO2_CO2eq_MUNDO[[#This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SUM(Emisiones_CO2_CO2eq_MUNDO[[#This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SUM(Emisiones_CO2_CO2eq_MUNDO[[#This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SUM(Emisiones_CO2_CO2eq_MUNDO[[#This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SUM(Emisiones_CO2_CO2eq_MUNDO[[#This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SUM(Emisiones_CO2_CO2eq_MUNDO[[#This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SUM(Emisiones_CO2_CO2eq_MUNDO[[#This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SUM(Emisiones_CO2_CO2eq_MUNDO[[#This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SUM(Emisiones_CO2_CO2eq_MUNDO[[#This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SUM(Emisiones_CO2_CO2eq_MUNDO[[#This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SUM(Emisiones_CO2_CO2eq_MUNDO[[#This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SUM(Emisiones_CO2_CO2eq_MUNDO[[#This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SUM(Emisiones_CO2_CO2eq_MUNDO[[#This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SUM(Emisiones_CO2_CO2eq_MUNDO[[#This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SUM(Emisiones_CO2_CO2eq_MUNDO[[#This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SUM(Emisiones_CO2_CO2eq_MUNDO[[#This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SUM(Emisiones_CO2_CO2eq_MUNDO[[#This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SUM(Emisiones_CO2_CO2eq_MUNDO[[#This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SUM(Emisiones_CO2_CO2eq_MUNDO[[#This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SUM(Emisiones_CO2_CO2eq_MUNDO[[#This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SUM(Emisiones_CO2_CO2eq_MUNDO[[#This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SUM(Emisiones_CO2_CO2eq_MUNDO[[#This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SUM(Emisiones_CO2_CO2eq_MUNDO[[#This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SUM(Emisiones_CO2_CO2eq_MUNDO[[#This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SUM(Emisiones_CO2_CO2eq_MUNDO[[#This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SUM(Emisiones_CO2_CO2eq_MUNDO[[#This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SUM(Emisiones_CO2_CO2eq_MUNDO[[#This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SUM(Emisiones_CO2_CO2eq_MUNDO[[#This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SUM(Emisiones_CO2_CO2eq_MUNDO[[#This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SUM(Emisiones_CO2_CO2eq_MUNDO[[#This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SUM(Emisiones_CO2_CO2eq_MUNDO[[#This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SUM(Emisiones_CO2_CO2eq_MUNDO[[#This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SUM(Emisiones_CO2_CO2eq_MUNDO[[#This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SUM(Emisiones_CO2_CO2eq_MUNDO[[#This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SUM(Emisiones_CO2_CO2eq_MUNDO[[#This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SUM(Emisiones_CO2_CO2eq_MUNDO[[#This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SUM(Emisiones_CO2_CO2eq_MUNDO[[#This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SUM(Emisiones_CO2_CO2eq_MUNDO[[#This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SUM(Emisiones_CO2_CO2eq_MUNDO[[#This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SUM(Emisiones_CO2_CO2eq_MUNDO[[#This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SUM(Emisiones_CO2_CO2eq_MUNDO[[#This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SUM(Emisiones_CO2_CO2eq_MUNDO[[#This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SUM(Emisiones_CO2_CO2eq_MUNDO[[#This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SUM(Emisiones_CO2_CO2eq_MUNDO[[#This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SUM(Emisiones_CO2_CO2eq_MUNDO[[#This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SUM(Emisiones_CO2_CO2eq_MUNDO[[#This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SUM(Emisiones_CO2_CO2eq_MUNDO[[#This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SUM(Emisiones_CO2_CO2eq_MUNDO[[#This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SUM(Emisiones_CO2_CO2eq_MUNDO[[#This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SUM(Emisiones_CO2_CO2eq_MUNDO[[#This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SUM(Emisiones_CO2_CO2eq_MUNDO[[#This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SUM(Emisiones_CO2_CO2eq_MUNDO[[#This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SUM(Emisiones_CO2_CO2eq_MUNDO[[#This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SUM(Emisiones_CO2_CO2eq_MUNDO[[#This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SUM(Emisiones_CO2_CO2eq_MUNDO[[#This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SUM(Emisiones_CO2_CO2eq_MUNDO[[#This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SUM(Emisiones_CO2_CO2eq_MUNDO[[#This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SUM(Emisiones_CO2_CO2eq_MUNDO[[#This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SUM(Emisiones_CO2_CO2eq_MUNDO[[#This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SUM(Emisiones_CO2_CO2eq_MUNDO[[#This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SUM(Emisiones_CO2_CO2eq_MUNDO[[#This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SUM(Emisiones_CO2_CO2eq_MUNDO[[#This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SUM(Emisiones_CO2_CO2eq_MUNDO[[#This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SUM(Emisiones_CO2_CO2eq_MUNDO[[#This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SUM(Emisiones_CO2_CO2eq_MUNDO[[#This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SUM(Emisiones_CO2_CO2eq_MUNDO[[#This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SUM(Emisiones_CO2_CO2eq_MUNDO[[#This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SUM(Emisiones_CO2_CO2eq_MUNDO[[#This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SUM(Emisiones_CO2_CO2eq_MUNDO[[#This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SUM(Emisiones_CO2_CO2eq_MUNDO[[#This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SUM(Emisiones_CO2_CO2eq_MUNDO[[#This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SUM(Emisiones_CO2_CO2eq_MUNDO[[#This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SUM(Emisiones_CO2_CO2eq_MUNDO[[#This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SUM(Emisiones_CO2_CO2eq_MUNDO[[#This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SUM(Emisiones_CO2_CO2eq_MUNDO[[#This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SUM(Emisiones_CO2_CO2eq_MUNDO[[#This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SUM(Emisiones_CO2_CO2eq_MUNDO[[#This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SUM(Emisiones_CO2_CO2eq_MUNDO[[#This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SUM(Emisiones_CO2_CO2eq_MUNDO[[#This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SUM(Emisiones_CO2_CO2eq_MUNDO[[#This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SUM(Emisiones_CO2_CO2eq_MUNDO[[#This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SUM(Emisiones_CO2_CO2eq_MUNDO[[#This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SUM(Emisiones_CO2_CO2eq_MUNDO[[#This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SUM(Emisiones_CO2_CO2eq_MUNDO[[#This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SUM(Emisiones_CO2_CO2eq_MUNDO[[#This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SUM(Emisiones_CO2_CO2eq_MUNDO[[#This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SUM(Emisiones_CO2_CO2eq_MUNDO[[#This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SUM(Emisiones_CO2_CO2eq_MUNDO[[#This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SUM(Emisiones_CO2_CO2eq_MUNDO[[#This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SUM(Emisiones_CO2_CO2eq_MUNDO[[#This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SUM(Emisiones_CO2_CO2eq_MUNDO[[#This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SUM(Emisiones_CO2_CO2eq_MUNDO[[#This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SUM(Emisiones_CO2_CO2eq_MUNDO[[#This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SUM(Emisiones_CO2_CO2eq_MUNDO[[#This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SUM(Emisiones_CO2_CO2eq_MUNDO[[#This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SUM(Emisiones_CO2_CO2eq_MUNDO[[#This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SUM(Emisiones_CO2_CO2eq_MUNDO[[#This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SUM(Emisiones_CO2_CO2eq_MUNDO[[#This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SUM(Emisiones_CO2_CO2eq_MUNDO[[#This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SUM(Emisiones_CO2_CO2eq_MUNDO[[#This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SUM(Emisiones_CO2_CO2eq_MUNDO[[#This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SUM(Emisiones_CO2_CO2eq_MUNDO[[#This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SUM(Emisiones_CO2_CO2eq_MUNDO[[#This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SUM(Emisiones_CO2_CO2eq_MUNDO[[#This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SUM(Emisiones_CO2_CO2eq_MUNDO[[#This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SUM(Emisiones_CO2_CO2eq_MUNDO[[#This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SUM(Emisiones_CO2_CO2eq_MUNDO[[#This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SUM(Emisiones_CO2_CO2eq_MUNDO[[#This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SUM(Emisiones_CO2_CO2eq_MUNDO[[#This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SUM(Emisiones_CO2_CO2eq_MUNDO[[#This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SUM(Emisiones_CO2_CO2eq_MUNDO[[#This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SUM(Emisiones_CO2_CO2eq_MUNDO[[#This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SUM(Emisiones_CO2_CO2eq_MUNDO[[#This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SUM(Emisiones_CO2_CO2eq_MUNDO[[#This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SUM(Emisiones_CO2_CO2eq_MUNDO[[#This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SUM(Emisiones_CO2_CO2eq_MUNDO[[#This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SUM(Emisiones_CO2_CO2eq_MUNDO[[#This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SUM(Emisiones_CO2_CO2eq_MUNDO[[#This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SUM(Emisiones_CO2_CO2eq_MUNDO[[#This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SUM(Emisiones_CO2_CO2eq_MUNDO[[#This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SUM(Emisiones_CO2_CO2eq_MUNDO[[#This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SUM(Emisiones_CO2_CO2eq_MUNDO[[#This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SUM(Emisiones_CO2_CO2eq_MUNDO[[#This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SUM(Emisiones_CO2_CO2eq_MUNDO[[#This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SUM(Emisiones_CO2_CO2eq_MUNDO[[#This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SUM(Emisiones_CO2_CO2eq_MUNDO[[#This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SUM(Emisiones_CO2_CO2eq_MUNDO[[#This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SUM(Emisiones_CO2_CO2eq_MUNDO[[#This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SUM(Emisiones_CO2_CO2eq_MUNDO[[#This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SUM(Emisiones_CO2_CO2eq_MUNDO[[#This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SUM(Emisiones_CO2_CO2eq_MUNDO[[#This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SUM(Emisiones_CO2_CO2eq_MUNDO[[#This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SUM(Emisiones_CO2_CO2eq_MUNDO[[#This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SUM(Emisiones_CO2_CO2eq_MUNDO[[#This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SUM(Emisiones_CO2_CO2eq_MUNDO[[#This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SUM(Emisiones_CO2_CO2eq_MUNDO[[#This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SUM(Emisiones_CO2_CO2eq_MUNDO[[#This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SUM(Emisiones_CO2_CO2eq_MUNDO[[#This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SUM(Emisiones_CO2_CO2eq_MUNDO[[#This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SUM(Emisiones_CO2_CO2eq_MUNDO[[#This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SUM(Emisiones_CO2_CO2eq_MUNDO[[#This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SUM(Emisiones_CO2_CO2eq_MUNDO[[#This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SUM(Emisiones_CO2_CO2eq_MUNDO[[#This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SUM(Emisiones_CO2_CO2eq_MUNDO[[#This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SUM(Emisiones_CO2_CO2eq_MUNDO[[#This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SUM(Emisiones_CO2_CO2eq_MUNDO[[#This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SUM(Emisiones_CO2_CO2eq_MUNDO[[#This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SUM(Emisiones_CO2_CO2eq_MUNDO[[#This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SUM(Emisiones_CO2_CO2eq_MUNDO[[#This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SUM(Emisiones_CO2_CO2eq_MUNDO[[#This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SUM(Emisiones_CO2_CO2eq_MUNDO[[#This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SUM(Emisiones_CO2_CO2eq_MUNDO[[#This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SUM(Emisiones_CO2_CO2eq_MUNDO[[#This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SUM(Emisiones_CO2_CO2eq_MUNDO[[#This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SUM(Emisiones_CO2_CO2eq_MUNDO[[#This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SUM(Emisiones_CO2_CO2eq_MUNDO[[#This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SUM(Emisiones_CO2_CO2eq_MUNDO[[#This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SUM(Emisiones_CO2_CO2eq_MUNDO[[#This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SUM(Emisiones_CO2_CO2eq_MUNDO[[#This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SUM(Emisiones_CO2_CO2eq_MUNDO[[#This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SUM(Emisiones_CO2_CO2eq_MUNDO[[#This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SUM(Emisiones_CO2_CO2eq_MUNDO[[#This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SUM(Emisiones_CO2_CO2eq_MUNDO[[#This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SUM(Emisiones_CO2_CO2eq_MUNDO[[#This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SUM(Emisiones_CO2_CO2eq_MUNDO[[#This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SUM(Emisiones_CO2_CO2eq_MUNDO[[#This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SUM(Emisiones_CO2_CO2eq_MUNDO[[#This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SUM(Emisiones_CO2_CO2eq_MUNDO[[#This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SUM(Emisiones_CO2_CO2eq_MUNDO[[#This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SUM(Emisiones_CO2_CO2eq_MUNDO[[#This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SUM(Emisiones_CO2_CO2eq_MUNDO[[#This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SUM(Emisiones_CO2_CO2eq_MUNDO[[#This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SUM(Emisiones_CO2_CO2eq_MUNDO[[#This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SUM(Emisiones_CO2_CO2eq_MUNDO[[#This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SUM(Emisiones_CO2_CO2eq_MUNDO[[#This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SUM(Emisiones_CO2_CO2eq_MUNDO[[#This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SUM(Emisiones_CO2_CO2eq_MUNDO[[#This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SUM(Emisiones_CO2_CO2eq_MUNDO[[#This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SUM(Emisiones_CO2_CO2eq_MUNDO[[#This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SUM(Emisiones_CO2_CO2eq_MUNDO[[#This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SUM(Emisiones_CO2_CO2eq_MUNDO[[#This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SUM(Emisiones_CO2_CO2eq_MUNDO[[#This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SUM(Emisiones_CO2_CO2eq_MUNDO[[#This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SUM(Emisiones_CO2_CO2eq_MUNDO[[#This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SUM(Emisiones_CO2_CO2eq_MUNDO[[#This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SUM(Emisiones_CO2_CO2eq_MUNDO[[#This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SUM(Emisiones_CO2_CO2eq_MUNDO[[#This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SUM(Emisiones_CO2_CO2eq_MUNDO[[#This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SUM(Emisiones_CO2_CO2eq_MUNDO[[#This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SUM(Emisiones_CO2_CO2eq_MUNDO[[#This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SUM(Emisiones_CO2_CO2eq_MUNDO[[#This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SUM(Emisiones_CO2_CO2eq_MUNDO[[#This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SUM(Emisiones_CO2_CO2eq_MUNDO[[#This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SUM(Emisiones_CO2_CO2eq_MUNDO[[#This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SUM(Emisiones_CO2_CO2eq_MUNDO[[#This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SUM(Emisiones_CO2_CO2eq_MUNDO[[#This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SUM(Emisiones_CO2_CO2eq_MUNDO[[#This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SUM(Emisiones_CO2_CO2eq_MUNDO[[#This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SUM(Emisiones_CO2_CO2eq_MUNDO[[#This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SUM(Emisiones_CO2_CO2eq_MUNDO[[#This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SUM(Emisiones_CO2_CO2eq_MUNDO[[#This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SUM(Emisiones_CO2_CO2eq_MUNDO[[#This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SUM(Emisiones_CO2_CO2eq_MUNDO[[#This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SUM(Emisiones_CO2_CO2eq_MUNDO[[#This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SUM(Emisiones_CO2_CO2eq_MUNDO[[#This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SUM(Emisiones_CO2_CO2eq_MUNDO[[#This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SUM(Emisiones_CO2_CO2eq_MUNDO[[#This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SUM(Emisiones_CO2_CO2eq_MUNDO[[#This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SUM(Emisiones_CO2_CO2eq_MUNDO[[#This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SUM(Emisiones_CO2_CO2eq_MUNDO[[#This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SUM(Emisiones_CO2_CO2eq_MUNDO[[#This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SUM(Emisiones_CO2_CO2eq_MUNDO[[#This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SUM(Emisiones_CO2_CO2eq_MUNDO[[#This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SUM(Emisiones_CO2_CO2eq_MUNDO[[#This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SUM(Emisiones_CO2_CO2eq_MUNDO[[#This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SUM(Emisiones_CO2_CO2eq_MUNDO[[#This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SUM(Emisiones_CO2_CO2eq_MUNDO[[#This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SUM(Emisiones_CO2_CO2eq_MUNDO[[#This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SUM(Emisiones_CO2_CO2eq_MUNDO[[#This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SUM(Emisiones_CO2_CO2eq_MUNDO[[#This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SUM(Emisiones_CO2_CO2eq_MUNDO[[#This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SUM(Emisiones_CO2_CO2eq_MUNDO[[#This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SUM(Emisiones_CO2_CO2eq_MUNDO[[#This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SUM(Emisiones_CO2_CO2eq_MUNDO[[#This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SUM(Emisiones_CO2_CO2eq_MUNDO[[#This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SUM(Emisiones_CO2_CO2eq_MUNDO[[#This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SUM(Emisiones_CO2_CO2eq_MUNDO[[#This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SUM(Emisiones_CO2_CO2eq_MUNDO[[#This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SUM(Emisiones_CO2_CO2eq_MUNDO[[#This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SUM(Emisiones_CO2_CO2eq_MUNDO[[#This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SUM(Emisiones_CO2_CO2eq_MUNDO[[#This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SUM(Emisiones_CO2_CO2eq_MUNDO[[#This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SUM(Emisiones_CO2_CO2eq_MUNDO[[#This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SUM(Emisiones_CO2_CO2eq_MUNDO[[#This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SUM(Emisiones_CO2_CO2eq_MUNDO[[#This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SUM(Emisiones_CO2_CO2eq_MUNDO[[#This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SUM(Emisiones_CO2_CO2eq_MUNDO[[#This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SUM(Emisiones_CO2_CO2eq_MUNDO[[#This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SUM(Emisiones_CO2_CO2eq_MUNDO[[#This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SUM(Emisiones_CO2_CO2eq_MUNDO[[#This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SUM(Emisiones_CO2_CO2eq_MUNDO[[#This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SUM(Emisiones_CO2_CO2eq_MUNDO[[#This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SUM(Emisiones_CO2_CO2eq_MUNDO[[#This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SUM(Emisiones_CO2_CO2eq_MUNDO[[#This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SUM(Emisiones_CO2_CO2eq_MUNDO[[#This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SUM(Emisiones_CO2_CO2eq_MUNDO[[#This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SUM(Emisiones_CO2_CO2eq_MUNDO[[#This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SUM(Emisiones_CO2_CO2eq_MUNDO[[#This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SUM(Emisiones_CO2_CO2eq_MUNDO[[#This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SUM(Emisiones_CO2_CO2eq_MUNDO[[#This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SUM(Emisiones_CO2_CO2eq_MUNDO[[#This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SUM(Emisiones_CO2_CO2eq_MUNDO[[#This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SUM(Emisiones_CO2_CO2eq_MUNDO[[#This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SUM(Emisiones_CO2_CO2eq_MUNDO[[#This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SUM(Emisiones_CO2_CO2eq_MUNDO[[#This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SUM(Emisiones_CO2_CO2eq_MUNDO[[#This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SUM(Emisiones_CO2_CO2eq_MUNDO[[#This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SUM(Emisiones_CO2_CO2eq_MUNDO[[#This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SUM(Emisiones_CO2_CO2eq_MUNDO[[#This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SUM(Emisiones_CO2_CO2eq_MUNDO[[#This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SUM(Emisiones_CO2_CO2eq_MUNDO[[#This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SUM(Emisiones_CO2_CO2eq_MUNDO[[#This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SUM(Emisiones_CO2_CO2eq_MUNDO[[#This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SUM(Emisiones_CO2_CO2eq_MUNDO[[#This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SUM(Emisiones_CO2_CO2eq_MUNDO[[#This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SUM(Emisiones_CO2_CO2eq_MUNDO[[#This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SUM(Emisiones_CO2_CO2eq_MUNDO[[#This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SUM(Emisiones_CO2_CO2eq_MUNDO[[#This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SUM(Emisiones_CO2_CO2eq_MUNDO[[#This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SUM(Emisiones_CO2_CO2eq_MUNDO[[#This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SUM(Emisiones_CO2_CO2eq_MUNDO[[#This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SUM(Emisiones_CO2_CO2eq_MUNDO[[#This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SUM(Emisiones_CO2_CO2eq_MUNDO[[#This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SUM(Emisiones_CO2_CO2eq_MUNDO[[#This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SUM(Emisiones_CO2_CO2eq_MUNDO[[#This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SUM(Emisiones_CO2_CO2eq_MUNDO[[#This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SUM(Emisiones_CO2_CO2eq_MUNDO[[#This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SUM(Emisiones_CO2_CO2eq_MUNDO[[#This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SUM(Emisiones_CO2_CO2eq_MUNDO[[#This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SUM(Emisiones_CO2_CO2eq_MUNDO[[#This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SUM(Emisiones_CO2_CO2eq_MUNDO[[#This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SUM(Emisiones_CO2_CO2eq_MUNDO[[#This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SUM(Emisiones_CO2_CO2eq_MUNDO[[#This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SUM(Emisiones_CO2_CO2eq_MUNDO[[#This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SUM(Emisiones_CO2_CO2eq_MUNDO[[#This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SUM(Emisiones_CO2_CO2eq_MUNDO[[#This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SUM(Emisiones_CO2_CO2eq_MUNDO[[#This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SUM(Emisiones_CO2_CO2eq_MUNDO[[#This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SUM(Emisiones_CO2_CO2eq_MUNDO[[#This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SUM(Emisiones_CO2_CO2eq_MUNDO[[#This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SUM(Emisiones_CO2_CO2eq_MUNDO[[#This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SUM(Emisiones_CO2_CO2eq_MUNDO[[#This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SUM(Emisiones_CO2_CO2eq_MUNDO[[#This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SUM(Emisiones_CO2_CO2eq_MUNDO[[#This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SUM(Emisiones_CO2_CO2eq_MUNDO[[#This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SUM(Emisiones_CO2_CO2eq_MUNDO[[#This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SUM(Emisiones_CO2_CO2eq_MUNDO[[#This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SUM(Emisiones_CO2_CO2eq_MUNDO[[#This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SUM(Emisiones_CO2_CO2eq_MUNDO[[#This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SUM(Emisiones_CO2_CO2eq_MUNDO[[#This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SUM(Emisiones_CO2_CO2eq_MUNDO[[#This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SUM(Emisiones_CO2_CO2eq_MUNDO[[#This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SUM(Emisiones_CO2_CO2eq_MUNDO[[#This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SUM(Emisiones_CO2_CO2eq_MUNDO[[#This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SUM(Emisiones_CO2_CO2eq_MUNDO[[#This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SUM(Emisiones_CO2_CO2eq_MUNDO[[#This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SUM(Emisiones_CO2_CO2eq_MUNDO[[#This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SUM(Emisiones_CO2_CO2eq_MUNDO[[#This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SUM(Emisiones_CO2_CO2eq_MUNDO[[#This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SUM(Emisiones_CO2_CO2eq_MUNDO[[#This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SUM(Emisiones_CO2_CO2eq_MUNDO[[#This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SUM(Emisiones_CO2_CO2eq_MUNDO[[#This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SUM(Emisiones_CO2_CO2eq_MUNDO[[#This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SUM(Emisiones_CO2_CO2eq_MUNDO[[#This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SUM(Emisiones_CO2_CO2eq_MUNDO[[#This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SUM(Emisiones_CO2_CO2eq_MUNDO[[#This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SUM(Emisiones_CO2_CO2eq_MUNDO[[#This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SUM(Emisiones_CO2_CO2eq_MUNDO[[#This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SUM(Emisiones_CO2_CO2eq_MUNDO[[#This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SUM(Emisiones_CO2_CO2eq_MUNDO[[#This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SUM(Emisiones_CO2_CO2eq_MUNDO[[#This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SUM(Emisiones_CO2_CO2eq_MUNDO[[#This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SUM(Emisiones_CO2_CO2eq_MUNDO[[#This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SUM(Emisiones_CO2_CO2eq_MUNDO[[#This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SUM(Emisiones_CO2_CO2eq_MUNDO[[#This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SUM(Emisiones_CO2_CO2eq_MUNDO[[#This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SUM(Emisiones_CO2_CO2eq_MUNDO[[#This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SUM(Emisiones_CO2_CO2eq_MUNDO[[#This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SUM(Emisiones_CO2_CO2eq_MUNDO[[#This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SUM(Emisiones_CO2_CO2eq_MUNDO[[#This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SUM(Emisiones_CO2_CO2eq_MUNDO[[#This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SUM(Emisiones_CO2_CO2eq_MUNDO[[#This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SUM(Emisiones_CO2_CO2eq_MUNDO[[#This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SUM(Emisiones_CO2_CO2eq_MUNDO[[#This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SUM(Emisiones_CO2_CO2eq_MUNDO[[#This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SUM(Emisiones_CO2_CO2eq_MUNDO[[#This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SUM(Emisiones_CO2_CO2eq_MUNDO[[#This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SUM(Emisiones_CO2_CO2eq_MUNDO[[#This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SUM(Emisiones_CO2_CO2eq_MUNDO[[#This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SUM(Emisiones_CO2_CO2eq_MUNDO[[#This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SUM(Emisiones_CO2_CO2eq_MUNDO[[#This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SUM(Emisiones_CO2_CO2eq_MUNDO[[#This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SUM(Emisiones_CO2_CO2eq_MUNDO[[#This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SUM(Emisiones_CO2_CO2eq_MUNDO[[#This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SUM(Emisiones_CO2_CO2eq_MUNDO[[#This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SUM(Emisiones_CO2_CO2eq_MUNDO[[#This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SUM(Emisiones_CO2_CO2eq_MUNDO[[#This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SUM(Emisiones_CO2_CO2eq_MUNDO[[#This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SUM(Emisiones_CO2_CO2eq_MUNDO[[#This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SUM(Emisiones_CO2_CO2eq_MUNDO[[#This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SUM(Emisiones_CO2_CO2eq_MUNDO[[#This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SUM(Emisiones_CO2_CO2eq_MUNDO[[#This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SUM(Emisiones_CO2_CO2eq_MUNDO[[#This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SUM(Emisiones_CO2_CO2eq_MUNDO[[#This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SUM(Emisiones_CO2_CO2eq_MUNDO[[#This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SUM(Emisiones_CO2_CO2eq_MUNDO[[#This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SUM(Emisiones_CO2_CO2eq_MUNDO[[#This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SUM(Emisiones_CO2_CO2eq_MUNDO[[#This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SUM(Emisiones_CO2_CO2eq_MUNDO[[#This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SUM(Emisiones_CO2_CO2eq_MUNDO[[#This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SUM(Emisiones_CO2_CO2eq_MUNDO[[#This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SUM(Emisiones_CO2_CO2eq_MUNDO[[#This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SUM(Emisiones_CO2_CO2eq_MUNDO[[#This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SUM(Emisiones_CO2_CO2eq_MUNDO[[#This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SUM(Emisiones_CO2_CO2eq_MUNDO[[#This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SUM(Emisiones_CO2_CO2eq_MUNDO[[#This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SUM(Emisiones_CO2_CO2eq_MUNDO[[#This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SUM(Emisiones_CO2_CO2eq_MUNDO[[#This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SUM(Emisiones_CO2_CO2eq_MUNDO[[#This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SUM(Emisiones_CO2_CO2eq_MUNDO[[#This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SUM(Emisiones_CO2_CO2eq_MUNDO[[#This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SUM(Emisiones_CO2_CO2eq_MUNDO[[#This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SUM(Emisiones_CO2_CO2eq_MUNDO[[#This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SUM(Emisiones_CO2_CO2eq_MUNDO[[#This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SUM(Emisiones_CO2_CO2eq_MUNDO[[#This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SUM(Emisiones_CO2_CO2eq_MUNDO[[#This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SUM(Emisiones_CO2_CO2eq_MUNDO[[#This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SUM(Emisiones_CO2_CO2eq_MUNDO[[#This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SUM(Emisiones_CO2_CO2eq_MUNDO[[#This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SUM(Emisiones_CO2_CO2eq_MUNDO[[#This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SUM(Emisiones_CO2_CO2eq_MUNDO[[#This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SUM(Emisiones_CO2_CO2eq_MUNDO[[#This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SUM(Emisiones_CO2_CO2eq_MUNDO[[#This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SUM(Emisiones_CO2_CO2eq_MUNDO[[#This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SUM(Emisiones_CO2_CO2eq_MUNDO[[#This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SUM(Emisiones_CO2_CO2eq_MUNDO[[#This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SUM(Emisiones_CO2_CO2eq_MUNDO[[#This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SUM(Emisiones_CO2_CO2eq_MUNDO[[#This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SUM(Emisiones_CO2_CO2eq_MUNDO[[#This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SUM(Emisiones_CO2_CO2eq_MUNDO[[#This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SUM(Emisiones_CO2_CO2eq_MUNDO[[#This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SUM(Emisiones_CO2_CO2eq_MUNDO[[#This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SUM(Emisiones_CO2_CO2eq_MUNDO[[#This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SUM(Emisiones_CO2_CO2eq_MUNDO[[#This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SUM(Emisiones_CO2_CO2eq_MUNDO[[#This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SUM(Emisiones_CO2_CO2eq_MUNDO[[#This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SUM(Emisiones_CO2_CO2eq_MUNDO[[#This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SUM(Emisiones_CO2_CO2eq_MUNDO[[#This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SUM(Emisiones_CO2_CO2eq_MUNDO[[#This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SUM(Emisiones_CO2_CO2eq_MUNDO[[#This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SUM(Emisiones_CO2_CO2eq_MUNDO[[#This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SUM(Emisiones_CO2_CO2eq_MUNDO[[#This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SUM(Emisiones_CO2_CO2eq_MUNDO[[#This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SUM(Emisiones_CO2_CO2eq_MUNDO[[#This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SUM(Emisiones_CO2_CO2eq_MUNDO[[#This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SUM(Emisiones_CO2_CO2eq_MUNDO[[#This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SUM(Emisiones_CO2_CO2eq_MUNDO[[#This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SUM(Emisiones_CO2_CO2eq_MUNDO[[#This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SUM(Emisiones_CO2_CO2eq_MUNDO[[#This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SUM(Emisiones_CO2_CO2eq_MUNDO[[#This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SUM(Emisiones_CO2_CO2eq_MUNDO[[#This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SUM(Emisiones_CO2_CO2eq_MUNDO[[#This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SUM(Emisiones_CO2_CO2eq_MUNDO[[#This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SUM(Emisiones_CO2_CO2eq_MUNDO[[#This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SUM(Emisiones_CO2_CO2eq_MUNDO[[#This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SUM(Emisiones_CO2_CO2eq_MUNDO[[#This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SUM(Emisiones_CO2_CO2eq_MUNDO[[#This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SUM(Emisiones_CO2_CO2eq_MUNDO[[#This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SUM(Emisiones_CO2_CO2eq_MUNDO[[#This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SUM(Emisiones_CO2_CO2eq_MUNDO[[#This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SUM(Emisiones_CO2_CO2eq_MUNDO[[#This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SUM(Emisiones_CO2_CO2eq_MUNDO[[#This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SUM(Emisiones_CO2_CO2eq_MUNDO[[#This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SUM(Emisiones_CO2_CO2eq_MUNDO[[#This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SUM(Emisiones_CO2_CO2eq_MUNDO[[#This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SUM(Emisiones_CO2_CO2eq_MUNDO[[#This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SUM(Emisiones_CO2_CO2eq_MUNDO[[#This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SUM(Emisiones_CO2_CO2eq_MUNDO[[#This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SUM(Emisiones_CO2_CO2eq_MUNDO[[#This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SUM(Emisiones_CO2_CO2eq_MUNDO[[#This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SUM(Emisiones_CO2_CO2eq_MUNDO[[#This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SUM(Emisiones_CO2_CO2eq_MUNDO[[#This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SUM(Emisiones_CO2_CO2eq_MUNDO[[#This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SUM(Emisiones_CO2_CO2eq_MUNDO[[#This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SUM(Emisiones_CO2_CO2eq_MUNDO[[#This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SUM(Emisiones_CO2_CO2eq_MUNDO[[#This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SUM(Emisiones_CO2_CO2eq_MUNDO[[#This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SUM(Emisiones_CO2_CO2eq_MUNDO[[#This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SUM(Emisiones_CO2_CO2eq_MUNDO[[#This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SUM(Emisiones_CO2_CO2eq_MUNDO[[#This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SUM(Emisiones_CO2_CO2eq_MUNDO[[#This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SUM(Emisiones_CO2_CO2eq_MUNDO[[#This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SUM(Emisiones_CO2_CO2eq_MUNDO[[#This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SUM(Emisiones_CO2_CO2eq_MUNDO[[#This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SUM(Emisiones_CO2_CO2eq_MUNDO[[#This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SUM(Emisiones_CO2_CO2eq_MUNDO[[#This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SUM(Emisiones_CO2_CO2eq_MUNDO[[#This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SUM(Emisiones_CO2_CO2eq_MUNDO[[#This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SUM(Emisiones_CO2_CO2eq_MUNDO[[#This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SUM(Emisiones_CO2_CO2eq_MUNDO[[#This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SUM(Emisiones_CO2_CO2eq_MUNDO[[#This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SUM(Emisiones_CO2_CO2eq_MUNDO[[#This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SUM(Emisiones_CO2_CO2eq_MUNDO[[#This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SUM(Emisiones_CO2_CO2eq_MUNDO[[#This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SUM(Emisiones_CO2_CO2eq_MUNDO[[#This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SUM(Emisiones_CO2_CO2eq_MUNDO[[#This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SUM(Emisiones_CO2_CO2eq_MUNDO[[#This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SUM(Emisiones_CO2_CO2eq_MUNDO[[#This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SUM(Emisiones_CO2_CO2eq_MUNDO[[#This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SUM(Emisiones_CO2_CO2eq_MUNDO[[#This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SUM(Emisiones_CO2_CO2eq_MUNDO[[#This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SUM(Emisiones_CO2_CO2eq_MUNDO[[#This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SUM(Emisiones_CO2_CO2eq_MUNDO[[#This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SUM(Emisiones_CO2_CO2eq_MUNDO[[#This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SUM(Emisiones_CO2_CO2eq_MUNDO[[#This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SUM(Emisiones_CO2_CO2eq_MUNDO[[#This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SUM(Emisiones_CO2_CO2eq_MUNDO[[#This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SUM(Emisiones_CO2_CO2eq_MUNDO[[#This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SUM(Emisiones_CO2_CO2eq_MUNDO[[#This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SUM(Emisiones_CO2_CO2eq_MUNDO[[#This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SUM(Emisiones_CO2_CO2eq_MUNDO[[#This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SUM(Emisiones_CO2_CO2eq_MUNDO[[#This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SUM(Emisiones_CO2_CO2eq_MUNDO[[#This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SUM(Emisiones_CO2_CO2eq_MUNDO[[#This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SUM(Emisiones_CO2_CO2eq_MUNDO[[#This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SUM(Emisiones_CO2_CO2eq_MUNDO[[#This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SUM(Emisiones_CO2_CO2eq_MUNDO[[#This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SUM(Emisiones_CO2_CO2eq_MUNDO[[#This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SUM(Emisiones_CO2_CO2eq_MUNDO[[#This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SUM(Emisiones_CO2_CO2eq_MUNDO[[#This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SUM(Emisiones_CO2_CO2eq_MUNDO[[#This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SUM(Emisiones_CO2_CO2eq_MUNDO[[#This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SUM(Emisiones_CO2_CO2eq_MUNDO[[#This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SUM(Emisiones_CO2_CO2eq_MUNDO[[#This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SUM(Emisiones_CO2_CO2eq_MUNDO[[#This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SUM(Emisiones_CO2_CO2eq_MUNDO[[#This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SUM(Emisiones_CO2_CO2eq_MUNDO[[#This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SUM(Emisiones_CO2_CO2eq_MUNDO[[#This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SUM(Emisiones_CO2_CO2eq_MUNDO[[#This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SUM(Emisiones_CO2_CO2eq_MUNDO[[#This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SUM(Emisiones_CO2_CO2eq_MUNDO[[#This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SUM(Emisiones_CO2_CO2eq_MUNDO[[#This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SUM(Emisiones_CO2_CO2eq_MUNDO[[#This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SUM(Emisiones_CO2_CO2eq_MUNDO[[#This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SUM(Emisiones_CO2_CO2eq_MUNDO[[#This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SUM(Emisiones_CO2_CO2eq_MUNDO[[#This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SUM(Emisiones_CO2_CO2eq_MUNDO[[#This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SUM(Emisiones_CO2_CO2eq_MUNDO[[#This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SUM(Emisiones_CO2_CO2eq_MUNDO[[#This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SUM(Emisiones_CO2_CO2eq_MUNDO[[#This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SUM(Emisiones_CO2_CO2eq_MUNDO[[#This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SUM(Emisiones_CO2_CO2eq_MUNDO[[#This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SUM(Emisiones_CO2_CO2eq_MUNDO[[#This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SUM(Emisiones_CO2_CO2eq_MUNDO[[#This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SUM(Emisiones_CO2_CO2eq_MUNDO[[#This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SUM(Emisiones_CO2_CO2eq_MUNDO[[#This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SUM(Emisiones_CO2_CO2eq_MUNDO[[#This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SUM(Emisiones_CO2_CO2eq_MUNDO[[#This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SUM(Emisiones_CO2_CO2eq_MUNDO[[#This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SUM(Emisiones_CO2_CO2eq_MUNDO[[#This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SUM(Emisiones_CO2_CO2eq_MUNDO[[#This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SUM(Emisiones_CO2_CO2eq_MUNDO[[#This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SUM(Emisiones_CO2_CO2eq_MUNDO[[#This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SUM(Emisiones_CO2_CO2eq_MUNDO[[#This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SUM(Emisiones_CO2_CO2eq_MUNDO[[#This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SUM(Emisiones_CO2_CO2eq_MUNDO[[#This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SUM(Emisiones_CO2_CO2eq_MUNDO[[#This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SUM(Emisiones_CO2_CO2eq_MUNDO[[#This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SUM(Emisiones_CO2_CO2eq_MUNDO[[#This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SUM(Emisiones_CO2_CO2eq_MUNDO[[#This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SUM(Emisiones_CO2_CO2eq_MUNDO[[#This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SUM(Emisiones_CO2_CO2eq_MUNDO[[#This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SUM(Emisiones_CO2_CO2eq_MUNDO[[#This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SUM(Emisiones_CO2_CO2eq_MUNDO[[#This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SUM(Emisiones_CO2_CO2eq_MUNDO[[#This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SUM(Emisiones_CO2_CO2eq_MUNDO[[#This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SUM(Emisiones_CO2_CO2eq_MUNDO[[#This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SUM(Emisiones_CO2_CO2eq_MUNDO[[#This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SUM(Emisiones_CO2_CO2eq_MUNDO[[#This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SUM(Emisiones_CO2_CO2eq_MUNDO[[#This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SUM(Emisiones_CO2_CO2eq_MUNDO[[#This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SUM(Emisiones_CO2_CO2eq_MUNDO[[#This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SUM(Emisiones_CO2_CO2eq_MUNDO[[#This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SUM(Emisiones_CO2_CO2eq_MUNDO[[#This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SUM(Emisiones_CO2_CO2eq_MUNDO[[#This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SUM(Emisiones_CO2_CO2eq_MUNDO[[#This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SUM(Emisiones_CO2_CO2eq_MUNDO[[#This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SUM(Emisiones_CO2_CO2eq_MUNDO[[#This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SUM(Emisiones_CO2_CO2eq_MUNDO[[#This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SUM(Emisiones_CO2_CO2eq_MUNDO[[#This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SUM(Emisiones_CO2_CO2eq_MUNDO[[#This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SUM(Emisiones_CO2_CO2eq_MUNDO[[#This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SUM(Emisiones_CO2_CO2eq_MUNDO[[#This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SUM(Emisiones_CO2_CO2eq_MUNDO[[#This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SUM(Emisiones_CO2_CO2eq_MUNDO[[#This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SUM(Emisiones_CO2_CO2eq_MUNDO[[#This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SUM(Emisiones_CO2_CO2eq_MUNDO[[#This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SUM(Emisiones_CO2_CO2eq_MUNDO[[#This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SUM(Emisiones_CO2_CO2eq_MUNDO[[#This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SUM(Emisiones_CO2_CO2eq_MUNDO[[#This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SUM(Emisiones_CO2_CO2eq_MUNDO[[#This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SUM(Emisiones_CO2_CO2eq_MUNDO[[#This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SUM(Emisiones_CO2_CO2eq_MUNDO[[#This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SUM(Emisiones_CO2_CO2eq_MUNDO[[#This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SUM(Emisiones_CO2_CO2eq_MUNDO[[#This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SUM(Emisiones_CO2_CO2eq_MUNDO[[#This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SUM(Emisiones_CO2_CO2eq_MUNDO[[#This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SUM(Emisiones_CO2_CO2eq_MUNDO[[#This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SUM(Emisiones_CO2_CO2eq_MUNDO[[#This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SUM(Emisiones_CO2_CO2eq_MUNDO[[#This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SUM(Emisiones_CO2_CO2eq_MUNDO[[#This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SUM(Emisiones_CO2_CO2eq_MUNDO[[#This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SUM(Emisiones_CO2_CO2eq_MUNDO[[#This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SUM(Emisiones_CO2_CO2eq_MUNDO[[#This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SUM(Emisiones_CO2_CO2eq_MUNDO[[#This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SUM(Emisiones_CO2_CO2eq_MUNDO[[#This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SUM(Emisiones_CO2_CO2eq_MUNDO[[#This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SUM(Emisiones_CO2_CO2eq_MUNDO[[#This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SUM(Emisiones_CO2_CO2eq_MUNDO[[#This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SUM(Emisiones_CO2_CO2eq_MUNDO[[#This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SUM(Emisiones_CO2_CO2eq_MUNDO[[#This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SUM(Emisiones_CO2_CO2eq_MUNDO[[#This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SUM(Emisiones_CO2_CO2eq_MUNDO[[#This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SUM(Emisiones_CO2_CO2eq_MUNDO[[#This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SUM(Emisiones_CO2_CO2eq_MUNDO[[#This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SUM(Emisiones_CO2_CO2eq_MUNDO[[#This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SUM(Emisiones_CO2_CO2eq_MUNDO[[#This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SUM(Emisiones_CO2_CO2eq_MUNDO[[#This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SUM(Emisiones_CO2_CO2eq_MUNDO[[#This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SUM(Emisiones_CO2_CO2eq_MUNDO[[#This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SUM(Emisiones_CO2_CO2eq_MUNDO[[#This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SUM(Emisiones_CO2_CO2eq_MUNDO[[#This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SUM(Emisiones_CO2_CO2eq_MUNDO[[#This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SUM(Emisiones_CO2_CO2eq_MUNDO[[#This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SUM(Emisiones_CO2_CO2eq_MUNDO[[#This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SUM(Emisiones_CO2_CO2eq_MUNDO[[#This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SUM(Emisiones_CO2_CO2eq_MUNDO[[#This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SUM(Emisiones_CO2_CO2eq_MUNDO[[#This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SUM(Emisiones_CO2_CO2eq_MUNDO[[#This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SUM(Emisiones_CO2_CO2eq_MUNDO[[#This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SUM(Emisiones_CO2_CO2eq_MUNDO[[#This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SUM(Emisiones_CO2_CO2eq_MUNDO[[#This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SUM(Emisiones_CO2_CO2eq_MUNDO[[#This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SUM(Emisiones_CO2_CO2eq_MUNDO[[#This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SUM(Emisiones_CO2_CO2eq_MUNDO[[#This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SUM(Emisiones_CO2_CO2eq_MUNDO[[#This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SUM(Emisiones_CO2_CO2eq_MUNDO[[#This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SUM(Emisiones_CO2_CO2eq_MUNDO[[#This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SUM(Emisiones_CO2_CO2eq_MUNDO[[#This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SUM(Emisiones_CO2_CO2eq_MUNDO[[#This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SUM(Emisiones_CO2_CO2eq_MUNDO[[#This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SUM(Emisiones_CO2_CO2eq_MUNDO[[#This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SUM(Emisiones_CO2_CO2eq_MUNDO[[#This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SUM(Emisiones_CO2_CO2eq_MUNDO[[#This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SUM(Emisiones_CO2_CO2eq_MUNDO[[#This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SUM(Emisiones_CO2_CO2eq_MUNDO[[#This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SUM(Emisiones_CO2_CO2eq_MUNDO[[#This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SUM(Emisiones_CO2_CO2eq_MUNDO[[#This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SUM(Emisiones_CO2_CO2eq_MUNDO[[#This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SUM(Emisiones_CO2_CO2eq_MUNDO[[#This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SUM(Emisiones_CO2_CO2eq_MUNDO[[#This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SUM(Emisiones_CO2_CO2eq_MUNDO[[#This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SUM(Emisiones_CO2_CO2eq_MUNDO[[#This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SUM(Emisiones_CO2_CO2eq_MUNDO[[#This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SUM(Emisiones_CO2_CO2eq_MUNDO[[#This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SUM(Emisiones_CO2_CO2eq_MUNDO[[#This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SUM(Emisiones_CO2_CO2eq_MUNDO[[#This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SUM(Emisiones_CO2_CO2eq_MUNDO[[#This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SUM(Emisiones_CO2_CO2eq_MUNDO[[#This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SUM(Emisiones_CO2_CO2eq_MUNDO[[#This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SUM(Emisiones_CO2_CO2eq_MUNDO[[#This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SUM(Emisiones_CO2_CO2eq_MUNDO[[#This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SUM(Emisiones_CO2_CO2eq_MUNDO[[#This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SUM(Emisiones_CO2_CO2eq_MUNDO[[#This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SUM(Emisiones_CO2_CO2eq_MUNDO[[#This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SUM(Emisiones_CO2_CO2eq_MUNDO[[#This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SUM(Emisiones_CO2_CO2eq_MUNDO[[#This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SUM(Emisiones_CO2_CO2eq_MUNDO[[#This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SUM(Emisiones_CO2_CO2eq_MUNDO[[#This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SUM(Emisiones_CO2_CO2eq_MUNDO[[#This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SUM(Emisiones_CO2_CO2eq_MUNDO[[#This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SUM(Emisiones_CO2_CO2eq_MUNDO[[#This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SUM(Emisiones_CO2_CO2eq_MUNDO[[#This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SUM(Emisiones_CO2_CO2eq_MUNDO[[#This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SUM(Emisiones_CO2_CO2eq_MUNDO[[#This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SUM(Emisiones_CO2_CO2eq_MUNDO[[#This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SUM(Emisiones_CO2_CO2eq_MUNDO[[#This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SUM(Emisiones_CO2_CO2eq_MUNDO[[#This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SUM(Emisiones_CO2_CO2eq_MUNDO[[#This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SUM(Emisiones_CO2_CO2eq_MUNDO[[#This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SUM(Emisiones_CO2_CO2eq_MUNDO[[#This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SUM(Emisiones_CO2_CO2eq_MUNDO[[#This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SUM(Emisiones_CO2_CO2eq_MUNDO[[#This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SUM(Emisiones_CO2_CO2eq_MUNDO[[#This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SUM(Emisiones_CO2_CO2eq_MUNDO[[#This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SUM(Emisiones_CO2_CO2eq_MUNDO[[#This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SUM(Emisiones_CO2_CO2eq_MUNDO[[#This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SUM(Emisiones_CO2_CO2eq_MUNDO[[#This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SUM(Emisiones_CO2_CO2eq_MUNDO[[#This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SUM(Emisiones_CO2_CO2eq_MUNDO[[#This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SUM(Emisiones_CO2_CO2eq_MUNDO[[#This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SUM(Emisiones_CO2_CO2eq_MUNDO[[#This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SUM(Emisiones_CO2_CO2eq_MUNDO[[#This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SUM(Emisiones_CO2_CO2eq_MUNDO[[#This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SUM(Emisiones_CO2_CO2eq_MUNDO[[#This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SUM(Emisiones_CO2_CO2eq_MUNDO[[#This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SUM(Emisiones_CO2_CO2eq_MUNDO[[#This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SUM(Emisiones_CO2_CO2eq_MUNDO[[#This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SUM(Emisiones_CO2_CO2eq_MUNDO[[#This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SUM(Emisiones_CO2_CO2eq_MUNDO[[#This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SUM(Emisiones_CO2_CO2eq_MUNDO[[#This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SUM(Emisiones_CO2_CO2eq_MUNDO[[#This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SUM(Emisiones_CO2_CO2eq_MUNDO[[#This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SUM(Emisiones_CO2_CO2eq_MUNDO[[#This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SUM(Emisiones_CO2_CO2eq_MUNDO[[#This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SUM(Emisiones_CO2_CO2eq_MUNDO[[#This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SUM(Emisiones_CO2_CO2eq_MUNDO[[#This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SUM(Emisiones_CO2_CO2eq_MUNDO[[#This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SUM(Emisiones_CO2_CO2eq_MUNDO[[#This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SUM(Emisiones_CO2_CO2eq_MUNDO[[#This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SUM(Emisiones_CO2_CO2eq_MUNDO[[#This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SUM(Emisiones_CO2_CO2eq_MUNDO[[#This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SUM(Emisiones_CO2_CO2eq_MUNDO[[#This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SUM(Emisiones_CO2_CO2eq_MUNDO[[#This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SUM(Emisiones_CO2_CO2eq_MUNDO[[#This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SUM(Emisiones_CO2_CO2eq_MUNDO[[#This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SUM(Emisiones_CO2_CO2eq_MUNDO[[#This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SUM(Emisiones_CO2_CO2eq_MUNDO[[#This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SUM(Emisiones_CO2_CO2eq_MUNDO[[#This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SUM(Emisiones_CO2_CO2eq_MUNDO[[#This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SUM(Emisiones_CO2_CO2eq_MUNDO[[#This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SUM(Emisiones_CO2_CO2eq_MUNDO[[#This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SUM(Emisiones_CO2_CO2eq_MUNDO[[#This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SUM(Emisiones_CO2_CO2eq_MUNDO[[#This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SUM(Emisiones_CO2_CO2eq_MUNDO[[#This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SUM(Emisiones_CO2_CO2eq_MUNDO[[#This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SUM(Emisiones_CO2_CO2eq_MUNDO[[#This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SUM(Emisiones_CO2_CO2eq_MUNDO[[#This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SUM(Emisiones_CO2_CO2eq_MUNDO[[#This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SUM(Emisiones_CO2_CO2eq_MUNDO[[#This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SUM(Emisiones_CO2_CO2eq_MUNDO[[#This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SUM(Emisiones_CO2_CO2eq_MUNDO[[#This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SUM(Emisiones_CO2_CO2eq_MUNDO[[#This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SUM(Emisiones_CO2_CO2eq_MUNDO[[#This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SUM(Emisiones_CO2_CO2eq_MUNDO[[#This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SUM(Emisiones_CO2_CO2eq_MUNDO[[#This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SUM(Emisiones_CO2_CO2eq_MUNDO[[#This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SUM(Emisiones_CO2_CO2eq_MUNDO[[#This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SUM(Emisiones_CO2_CO2eq_MUNDO[[#This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SUM(Emisiones_CO2_CO2eq_MUNDO[[#This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SUM(Emisiones_CO2_CO2eq_MUNDO[[#This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SUM(Emisiones_CO2_CO2eq_MUNDO[[#This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SUM(Emisiones_CO2_CO2eq_MUNDO[[#This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SUM(Emisiones_CO2_CO2eq_MUNDO[[#This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SUM(Emisiones_CO2_CO2eq_MUNDO[[#This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SUM(Emisiones_CO2_CO2eq_MUNDO[[#This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SUM(Emisiones_CO2_CO2eq_MUNDO[[#This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SUM(Emisiones_CO2_CO2eq_MUNDO[[#This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SUM(Emisiones_CO2_CO2eq_MUNDO[[#This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SUM(Emisiones_CO2_CO2eq_MUNDO[[#This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SUM(Emisiones_CO2_CO2eq_MUNDO[[#This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SUM(Emisiones_CO2_CO2eq_MUNDO[[#This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SUM(Emisiones_CO2_CO2eq_MUNDO[[#This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SUM(Emisiones_CO2_CO2eq_MUNDO[[#This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SUM(Emisiones_CO2_CO2eq_MUNDO[[#This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SUM(Emisiones_CO2_CO2eq_MUNDO[[#This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SUM(Emisiones_CO2_CO2eq_MUNDO[[#This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SUM(Emisiones_CO2_CO2eq_MUNDO[[#This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SUM(Emisiones_CO2_CO2eq_MUNDO[[#This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SUM(Emisiones_CO2_CO2eq_MUNDO[[#This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SUM(Emisiones_CO2_CO2eq_MUNDO[[#This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SUM(Emisiones_CO2_CO2eq_MUNDO[[#This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SUM(Emisiones_CO2_CO2eq_MUNDO[[#This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SUM(Emisiones_CO2_CO2eq_MUNDO[[#This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SUM(Emisiones_CO2_CO2eq_MUNDO[[#This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SUM(Emisiones_CO2_CO2eq_MUNDO[[#This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SUM(Emisiones_CO2_CO2eq_MUNDO[[#This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SUM(Emisiones_CO2_CO2eq_MUNDO[[#This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SUM(Emisiones_CO2_CO2eq_MUNDO[[#This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SUM(Emisiones_CO2_CO2eq_MUNDO[[#This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SUM(Emisiones_CO2_CO2eq_MUNDO[[#This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SUM(Emisiones_CO2_CO2eq_MUNDO[[#This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SUM(Emisiones_CO2_CO2eq_MUNDO[[#This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SUM(Emisiones_CO2_CO2eq_MUNDO[[#This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SUM(Emisiones_CO2_CO2eq_MUNDO[[#This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SUM(Emisiones_CO2_CO2eq_MUNDO[[#This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SUM(Emisiones_CO2_CO2eq_MUNDO[[#This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SUM(Emisiones_CO2_CO2eq_MUNDO[[#This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SUM(Emisiones_CO2_CO2eq_MUNDO[[#This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SUM(Emisiones_CO2_CO2eq_MUNDO[[#This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SUM(Emisiones_CO2_CO2eq_MUNDO[[#This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SUM(Emisiones_CO2_CO2eq_MUNDO[[#This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SUM(Emisiones_CO2_CO2eq_MUNDO[[#This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SUM(Emisiones_CO2_CO2eq_MUNDO[[#This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SUM(Emisiones_CO2_CO2eq_MUNDO[[#This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SUM(Emisiones_CO2_CO2eq_MUNDO[[#This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SUM(Emisiones_CO2_CO2eq_MUNDO[[#This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SUM(Emisiones_CO2_CO2eq_MUNDO[[#This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SUM(Emisiones_CO2_CO2eq_MUNDO[[#This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SUM(Emisiones_CO2_CO2eq_MUNDO[[#This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SUM(Emisiones_CO2_CO2eq_MUNDO[[#This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SUM(Emisiones_CO2_CO2eq_MUNDO[[#This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SUM(Emisiones_CO2_CO2eq_MUNDO[[#This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SUM(Emisiones_CO2_CO2eq_MUNDO[[#This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SUM(Emisiones_CO2_CO2eq_MUNDO[[#This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SUM(Emisiones_CO2_CO2eq_MUNDO[[#This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SUM(Emisiones_CO2_CO2eq_MUNDO[[#This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SUM(Emisiones_CO2_CO2eq_MUNDO[[#This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SUM(Emisiones_CO2_CO2eq_MUNDO[[#This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SUM(Emisiones_CO2_CO2eq_MUNDO[[#This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SUM(Emisiones_CO2_CO2eq_MUNDO[[#This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SUM(Emisiones_CO2_CO2eq_MUNDO[[#This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SUM(Emisiones_CO2_CO2eq_MUNDO[[#This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SUM(Emisiones_CO2_CO2eq_MUNDO[[#This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SUM(Emisiones_CO2_CO2eq_MUNDO[[#This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SUM(Emisiones_CO2_CO2eq_MUNDO[[#This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SUM(Emisiones_CO2_CO2eq_MUNDO[[#This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SUM(Emisiones_CO2_CO2eq_MUNDO[[#This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SUM(Emisiones_CO2_CO2eq_MUNDO[[#This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SUM(Emisiones_CO2_CO2eq_MUNDO[[#This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SUM(Emisiones_CO2_CO2eq_MUNDO[[#This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SUM(Emisiones_CO2_CO2eq_MUNDO[[#This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SUM(Emisiones_CO2_CO2eq_MUNDO[[#This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SUM(Emisiones_CO2_CO2eq_MUNDO[[#This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SUM(Emisiones_CO2_CO2eq_MUNDO[[#This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SUM(Emisiones_CO2_CO2eq_MUNDO[[#This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SUM(Emisiones_CO2_CO2eq_MUNDO[[#This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SUM(Emisiones_CO2_CO2eq_MUNDO[[#This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SUM(Emisiones_CO2_CO2eq_MUNDO[[#This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SUM(Emisiones_CO2_CO2eq_MUNDO[[#This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SUM(Emisiones_CO2_CO2eq_MUNDO[[#This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SUM(Emisiones_CO2_CO2eq_MUNDO[[#This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SUM(Emisiones_CO2_CO2eq_MUNDO[[#This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SUM(Emisiones_CO2_CO2eq_MUNDO[[#This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SUM(Emisiones_CO2_CO2eq_MUNDO[[#This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SUM(Emisiones_CO2_CO2eq_MUNDO[[#This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SUM(Emisiones_CO2_CO2eq_MUNDO[[#This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SUM(Emisiones_CO2_CO2eq_MUNDO[[#This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SUM(Emisiones_CO2_CO2eq_MUNDO[[#This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SUM(Emisiones_CO2_CO2eq_MUNDO[[#This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SUM(Emisiones_CO2_CO2eq_MUNDO[[#This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SUM(Emisiones_CO2_CO2eq_MUNDO[[#This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SUM(Emisiones_CO2_CO2eq_MUNDO[[#This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SUM(Emisiones_CO2_CO2eq_MUNDO[[#This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SUM(Emisiones_CO2_CO2eq_MUNDO[[#This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SUM(Emisiones_CO2_CO2eq_MUNDO[[#This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SUM(Emisiones_CO2_CO2eq_MUNDO[[#This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SUM(Emisiones_CO2_CO2eq_MUNDO[[#This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SUM(Emisiones_CO2_CO2eq_MUNDO[[#This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SUM(Emisiones_CO2_CO2eq_MUNDO[[#This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SUM(Emisiones_CO2_CO2eq_MUNDO[[#This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SUM(Emisiones_CO2_CO2eq_MUNDO[[#This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SUM(Emisiones_CO2_CO2eq_MUNDO[[#This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SUM(Emisiones_CO2_CO2eq_MUNDO[[#This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SUM(Emisiones_CO2_CO2eq_MUNDO[[#This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SUM(Emisiones_CO2_CO2eq_MUNDO[[#This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SUM(Emisiones_CO2_CO2eq_MUNDO[[#This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SUM(Emisiones_CO2_CO2eq_MUNDO[[#This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SUM(Emisiones_CO2_CO2eq_MUNDO[[#This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SUM(Emisiones_CO2_CO2eq_MUNDO[[#This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SUM(Emisiones_CO2_CO2eq_MUNDO[[#This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SUM(Emisiones_CO2_CO2eq_MUNDO[[#This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SUM(Emisiones_CO2_CO2eq_MUNDO[[#This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SUM(Emisiones_CO2_CO2eq_MUNDO[[#This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SUM(Emisiones_CO2_CO2eq_MUNDO[[#This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SUM(Emisiones_CO2_CO2eq_MUNDO[[#This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SUM(Emisiones_CO2_CO2eq_MUNDO[[#This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SUM(Emisiones_CO2_CO2eq_MUNDO[[#This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SUM(Emisiones_CO2_CO2eq_MUNDO[[#This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SUM(Emisiones_CO2_CO2eq_MUNDO[[#This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SUM(Emisiones_CO2_CO2eq_MUNDO[[#This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SUM(Emisiones_CO2_CO2eq_MUNDO[[#This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SUM(Emisiones_CO2_CO2eq_MUNDO[[#This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SUM(Emisiones_CO2_CO2eq_MUNDO[[#This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SUM(Emisiones_CO2_CO2eq_MUNDO[[#This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SUM(Emisiones_CO2_CO2eq_MUNDO[[#This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SUM(Emisiones_CO2_CO2eq_MUNDO[[#This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SUM(Emisiones_CO2_CO2eq_MUNDO[[#This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SUM(Emisiones_CO2_CO2eq_MUNDO[[#This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SUM(Emisiones_CO2_CO2eq_MUNDO[[#This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SUM(Emisiones_CO2_CO2eq_MUNDO[[#This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SUM(Emisiones_CO2_CO2eq_MUNDO[[#This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SUM(Emisiones_CO2_CO2eq_MUNDO[[#This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SUM(Emisiones_CO2_CO2eq_MUNDO[[#This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SUM(Emisiones_CO2_CO2eq_MUNDO[[#This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SUM(Emisiones_CO2_CO2eq_MUNDO[[#This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SUM(Emisiones_CO2_CO2eq_MUNDO[[#This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SUM(Emisiones_CO2_CO2eq_MUNDO[[#This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SUM(Emisiones_CO2_CO2eq_MUNDO[[#This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SUM(Emisiones_CO2_CO2eq_MUNDO[[#This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SUM(Emisiones_CO2_CO2eq_MUNDO[[#This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SUM(Emisiones_CO2_CO2eq_MUNDO[[#This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SUM(Emisiones_CO2_CO2eq_MUNDO[[#This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SUM(Emisiones_CO2_CO2eq_MUNDO[[#This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SUM(Emisiones_CO2_CO2eq_MUNDO[[#This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SUM(Emisiones_CO2_CO2eq_MUNDO[[#This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SUM(Emisiones_CO2_CO2eq_MUNDO[[#This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SUM(Emisiones_CO2_CO2eq_MUNDO[[#This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SUM(Emisiones_CO2_CO2eq_MUNDO[[#This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SUM(Emisiones_CO2_CO2eq_MUNDO[[#This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SUM(Emisiones_CO2_CO2eq_MUNDO[[#This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SUM(Emisiones_CO2_CO2eq_MUNDO[[#This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SUM(Emisiones_CO2_CO2eq_MUNDO[[#This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SUM(Emisiones_CO2_CO2eq_MUNDO[[#This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SUM(Emisiones_CO2_CO2eq_MUNDO[[#This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SUM(Emisiones_CO2_CO2eq_MUNDO[[#This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SUM(Emisiones_CO2_CO2eq_MUNDO[[#This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SUM(Emisiones_CO2_CO2eq_MUNDO[[#This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SUM(Emisiones_CO2_CO2eq_MUNDO[[#This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SUM(Emisiones_CO2_CO2eq_MUNDO[[#This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SUM(Emisiones_CO2_CO2eq_MUNDO[[#This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SUM(Emisiones_CO2_CO2eq_MUNDO[[#This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SUM(Emisiones_CO2_CO2eq_MUNDO[[#This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SUM(Emisiones_CO2_CO2eq_MUNDO[[#This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SUM(Emisiones_CO2_CO2eq_MUNDO[[#This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SUM(Emisiones_CO2_CO2eq_MUNDO[[#This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SUM(Emisiones_CO2_CO2eq_MUNDO[[#This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SUM(Emisiones_CO2_CO2eq_MUNDO[[#This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SUM(Emisiones_CO2_CO2eq_MUNDO[[#This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SUM(Emisiones_CO2_CO2eq_MUNDO[[#This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SUM(Emisiones_CO2_CO2eq_MUNDO[[#This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SUM(Emisiones_CO2_CO2eq_MUNDO[[#This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SUM(Emisiones_CO2_CO2eq_MUNDO[[#This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SUM(Emisiones_CO2_CO2eq_MUNDO[[#This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SUM(Emisiones_CO2_CO2eq_MUNDO[[#This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SUM(Emisiones_CO2_CO2eq_MUNDO[[#This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SUM(Emisiones_CO2_CO2eq_MUNDO[[#This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SUM(Emisiones_CO2_CO2eq_MUNDO[[#This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SUM(Emisiones_CO2_CO2eq_MUNDO[[#This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SUM(Emisiones_CO2_CO2eq_MUNDO[[#This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SUM(Emisiones_CO2_CO2eq_MUNDO[[#This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SUM(Emisiones_CO2_CO2eq_MUNDO[[#This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SUM(Emisiones_CO2_CO2eq_MUNDO[[#This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SUM(Emisiones_CO2_CO2eq_MUNDO[[#This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SUM(Emisiones_CO2_CO2eq_MUNDO[[#This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SUM(Emisiones_CO2_CO2eq_MUNDO[[#This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SUM(Emisiones_CO2_CO2eq_MUNDO[[#This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SUM(Emisiones_CO2_CO2eq_MUNDO[[#This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SUM(Emisiones_CO2_CO2eq_MUNDO[[#This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SUM(Emisiones_CO2_CO2eq_MUNDO[[#This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SUM(Emisiones_CO2_CO2eq_MUNDO[[#This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SUM(Emisiones_CO2_CO2eq_MUNDO[[#This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SUM(Emisiones_CO2_CO2eq_MUNDO[[#This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SUM(Emisiones_CO2_CO2eq_MUNDO[[#This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SUM(Emisiones_CO2_CO2eq_MUNDO[[#This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SUM(Emisiones_CO2_CO2eq_MUNDO[[#This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SUM(Emisiones_CO2_CO2eq_MUNDO[[#This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SUM(Emisiones_CO2_CO2eq_MUNDO[[#This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SUM(Emisiones_CO2_CO2eq_MUNDO[[#This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SUM(Emisiones_CO2_CO2eq_MUNDO[[#This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SUM(Emisiones_CO2_CO2eq_MUNDO[[#This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SUM(Emisiones_CO2_CO2eq_MUNDO[[#This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SUM(Emisiones_CO2_CO2eq_MUNDO[[#This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SUM(Emisiones_CO2_CO2eq_MUNDO[[#This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SUM(Emisiones_CO2_CO2eq_MUNDO[[#This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SUM(Emisiones_CO2_CO2eq_MUNDO[[#This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SUM(Emisiones_CO2_CO2eq_MUNDO[[#This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SUM(Emisiones_CO2_CO2eq_MUNDO[[#This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SUM(Emisiones_CO2_CO2eq_MUNDO[[#This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SUM(Emisiones_CO2_CO2eq_MUNDO[[#This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SUM(Emisiones_CO2_CO2eq_MUNDO[[#This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SUM(Emisiones_CO2_CO2eq_MUNDO[[#This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SUM(Emisiones_CO2_CO2eq_MUNDO[[#This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SUM(Emisiones_CO2_CO2eq_MUNDO[[#This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D6A-5491-48C2-8D8C-66087A0CBAE2}">
  <dimension ref="A1:AJ514"/>
  <sheetViews>
    <sheetView tabSelected="1" topLeftCell="AG1" workbookViewId="0">
      <selection activeCell="T509" sqref="T509"/>
    </sheetView>
  </sheetViews>
  <sheetFormatPr baseColWidth="10" defaultRowHeight="15" x14ac:dyDescent="0.25"/>
  <cols>
    <col min="2" max="2" width="14" customWidth="1"/>
    <col min="3" max="3" width="13.28515625" customWidth="1"/>
    <col min="5" max="8" width="29.28515625" customWidth="1"/>
    <col min="9" max="12" width="29.7109375" customWidth="1"/>
    <col min="13" max="16" width="27.85546875" customWidth="1"/>
    <col min="17" max="20" width="48.7109375" customWidth="1"/>
    <col min="21" max="24" width="31.42578125" customWidth="1"/>
    <col min="25" max="28" width="46.42578125" customWidth="1"/>
    <col min="29" max="32" width="39.140625" customWidth="1"/>
    <col min="33" max="36" width="38.5703125" customWidth="1"/>
  </cols>
  <sheetData>
    <row r="1" spans="1:36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515</v>
      </c>
      <c r="G1" s="3" t="s">
        <v>516</v>
      </c>
      <c r="H1" s="4" t="s">
        <v>517</v>
      </c>
      <c r="I1" s="1" t="s">
        <v>507</v>
      </c>
      <c r="J1" s="2" t="s">
        <v>518</v>
      </c>
      <c r="K1" s="3" t="s">
        <v>519</v>
      </c>
      <c r="L1" s="4" t="s">
        <v>520</v>
      </c>
      <c r="M1" s="1" t="s">
        <v>508</v>
      </c>
      <c r="N1" s="2" t="s">
        <v>521</v>
      </c>
      <c r="O1" s="3" t="s">
        <v>522</v>
      </c>
      <c r="P1" s="4" t="s">
        <v>523</v>
      </c>
      <c r="Q1" s="1" t="s">
        <v>512</v>
      </c>
      <c r="R1" s="2" t="s">
        <v>524</v>
      </c>
      <c r="S1" s="3" t="s">
        <v>525</v>
      </c>
      <c r="T1" s="4" t="s">
        <v>526</v>
      </c>
      <c r="U1" s="1" t="s">
        <v>513</v>
      </c>
      <c r="V1" s="2" t="s">
        <v>527</v>
      </c>
      <c r="W1" s="3" t="s">
        <v>528</v>
      </c>
      <c r="X1" s="4" t="s">
        <v>529</v>
      </c>
      <c r="Y1" s="1" t="s">
        <v>510</v>
      </c>
      <c r="Z1" s="2" t="s">
        <v>530</v>
      </c>
      <c r="AA1" s="3" t="s">
        <v>531</v>
      </c>
      <c r="AB1" s="4" t="s">
        <v>532</v>
      </c>
      <c r="AC1" s="1" t="s">
        <v>509</v>
      </c>
      <c r="AD1" s="2" t="s">
        <v>533</v>
      </c>
      <c r="AE1" s="3" t="s">
        <v>534</v>
      </c>
      <c r="AF1" s="4" t="s">
        <v>535</v>
      </c>
      <c r="AG1" s="1" t="s">
        <v>511</v>
      </c>
      <c r="AH1" s="2" t="s">
        <v>536</v>
      </c>
      <c r="AI1" s="3" t="s">
        <v>537</v>
      </c>
      <c r="AJ1" s="4" t="s">
        <v>538</v>
      </c>
    </row>
    <row r="2" spans="1:36" x14ac:dyDescent="0.25">
      <c r="A2" t="s">
        <v>12</v>
      </c>
      <c r="B2" t="s">
        <v>12</v>
      </c>
      <c r="C2" t="s">
        <v>13</v>
      </c>
      <c r="D2">
        <v>1990</v>
      </c>
      <c r="E2">
        <v>17400</v>
      </c>
      <c r="F2">
        <f>IF(A1=Emisiones_CO2_CO2eq_LA[[#This Row],[País]],IFERROR(Emisiones_CO2_CO2eq_LA[[#This Row],[Edificios (kilotoneladas CO₂e)]]-E1,0),0)</f>
        <v>0</v>
      </c>
      <c r="G2" s="5">
        <f>IF(A1=Emisiones_CO2_CO2eq_LA[[#This Row],[País]],IFERROR(((Emisiones_CO2_CO2eq_LA[[#This Row],[Edificios (kilotoneladas CO₂e)]]-E1)/E1)*100,0),0)</f>
        <v>0</v>
      </c>
      <c r="H2" s="5">
        <v>0.533431435666329</v>
      </c>
      <c r="I2">
        <v>1630</v>
      </c>
      <c r="J2">
        <f>IF(A1=Emisiones_CO2_CO2eq_LA[[#This Row],[País]],IFERROR(Emisiones_CO2_CO2eq_LA[[#This Row],[Industria (kilotoneladas CO₂e)]]-I1,0),0)</f>
        <v>0</v>
      </c>
      <c r="K2" s="5">
        <f>IF(A1=Emisiones_CO2_CO2eq_LA[[#This Row],[País]],IFERROR(((Emisiones_CO2_CO2eq_LA[[#This Row],[Industria (kilotoneladas CO₂e)]]-I1)/I1)*100,0),0)</f>
        <v>0</v>
      </c>
      <c r="L2" s="5">
        <v>4.9970875869891698E-2</v>
      </c>
      <c r="M2">
        <v>70200</v>
      </c>
      <c r="N2">
        <f>IF(A1=Emisiones_CO2_CO2eq_LA[[#This Row],[País]],IFERROR(Emisiones_CO2_CO2eq_LA[[#This Row],[UCTUS (kilotoneladas CO₂e)]]-M1,0),0)</f>
        <v>0</v>
      </c>
      <c r="O2" s="5">
        <f>IF(A1=Emisiones_CO2_CO2eq_LA[[#This Row],[País]],IFERROR(((Emisiones_CO2_CO2eq_LA[[#This Row],[UCTUS (kilotoneladas CO₂e)]]-M1)/M1)*100,0),0)</f>
        <v>0</v>
      </c>
      <c r="P2" s="5">
        <v>2.1521199301020801</v>
      </c>
      <c r="Q2">
        <v>4600</v>
      </c>
      <c r="R2">
        <f>IF(A1=Emisiones_CO2_CO2eq_LA[[#This Row],[País]],IFERROR(Emisiones_CO2_CO2eq_LA[[#This Row],[Otras Quemas de Combustible (kilotoneladas CO₂e)]]-Q1,0),0)</f>
        <v>0</v>
      </c>
      <c r="S2" s="5">
        <f>IF(A1=Emisiones_CO2_CO2eq_LA[[#This Row],[País]],IFERROR(((Emisiones_CO2_CO2eq_LA[[#This Row],[Otras Quemas de Combustible (kilotoneladas CO₂e)]]-Q1)/Q1)*100,0),0)</f>
        <v>0</v>
      </c>
      <c r="T2" s="5">
        <v>0.14000000000000001</v>
      </c>
      <c r="U2">
        <v>28400</v>
      </c>
      <c r="V2">
        <f>IF(A1=Emisiones_CO2_CO2eq_LA[[#This Row],[País]],IFERROR(Emisiones_CO2_CO2eq_LA[[#This Row],[Transporte (kilotoneladas CO₂e)]]-U1,0),0)</f>
        <v>0</v>
      </c>
      <c r="W2" s="5">
        <f>IF(A1=Emisiones_CO2_CO2eq_LA[[#This Row],[País]],IFERROR(((Emisiones_CO2_CO2eq_LA[[#This Row],[Transporte (kilotoneladas CO₂e)]]-U1)/U1)*100,0),0)</f>
        <v>0</v>
      </c>
      <c r="X2" s="5">
        <v>0.87065820534044502</v>
      </c>
      <c r="Y2">
        <v>14600</v>
      </c>
      <c r="Z2">
        <f>IF(A1=Emisiones_CO2_CO2eq_LA[[#This Row],[País]],IFERROR(Emisiones_CO2_CO2eq_LA[[#This Row],[Manufactura y Construcción (kilotoneladas CO₂e)]]-Y1,0),0)</f>
        <v>0</v>
      </c>
      <c r="AA2" s="5">
        <f>IF(A1=Emisiones_CO2_CO2eq_LA[[#This Row],[País]],IFERROR(((Emisiones_CO2_CO2eq_LA[[#This Row],[Manufactura y Construcción (kilotoneladas CO₂e)]]-Y1)/Y1)*100,0),0)</f>
        <v>0</v>
      </c>
      <c r="AB2" s="5">
        <v>0.447591894294736</v>
      </c>
      <c r="AC2">
        <v>4700</v>
      </c>
      <c r="AD2">
        <f>IF(A1=Emisiones_CO2_CO2eq_LA[[#This Row],[País]],IFERROR(Emisiones_CO2_CO2eq_LA[[#This Row],[Emisiones Fugitivas (kilotoneladas CO₂e)]]-AC1,0),0)</f>
        <v>0</v>
      </c>
      <c r="AE2" s="5">
        <f>IF(A1=Emisiones_CO2_CO2eq_LA[[#This Row],[País]],IFERROR(((Emisiones_CO2_CO2eq_LA[[#This Row],[Emisiones Fugitivas (kilotoneladas CO₂e)]]-AC1)/AC1)*100,0),0)</f>
        <v>0</v>
      </c>
      <c r="AF2" s="5">
        <v>0.144087801588031</v>
      </c>
      <c r="AG2">
        <v>34300</v>
      </c>
      <c r="AH2">
        <f>IF(A1=Emisiones_CO2_CO2eq_LA[[#This Row],[País]],IFERROR(Emisiones_CO2_CO2eq_LA[[#This Row],[Electricidad y Calor (kilotoneladas CO₂e)]]-AG1,0),0)</f>
        <v>0</v>
      </c>
      <c r="AI2" s="5">
        <f>IF(A1=Emisiones_CO2_CO2eq_LA[[#This Row],[País]],IFERROR(((Emisiones_CO2_CO2eq_LA[[#This Row],[Electricidad y Calor (kilotoneladas CO₂e)]]-AG1)/AG1)*100,0),0)</f>
        <v>0</v>
      </c>
      <c r="AJ2" s="5">
        <v>1.05153438180201</v>
      </c>
    </row>
    <row r="3" spans="1:36" x14ac:dyDescent="0.25">
      <c r="A3" t="s">
        <v>12</v>
      </c>
      <c r="B3" t="s">
        <v>12</v>
      </c>
      <c r="C3" t="s">
        <v>13</v>
      </c>
      <c r="D3">
        <v>1991</v>
      </c>
      <c r="E3">
        <v>17000</v>
      </c>
      <c r="F3">
        <f>IF(A2=Emisiones_CO2_CO2eq_LA[[#This Row],[País]],IFERROR(Emisiones_CO2_CO2eq_LA[[#This Row],[Edificios (kilotoneladas CO₂e)]]-E2,0),0)</f>
        <v>-400</v>
      </c>
      <c r="G3" s="5">
        <f>IF(A2=Emisiones_CO2_CO2eq_LA[[#This Row],[País]],IFERROR(((Emisiones_CO2_CO2eq_LA[[#This Row],[Edificios (kilotoneladas CO₂e)]]-E2)/E2)*100,0),0)</f>
        <v>-2.2988505747126435</v>
      </c>
      <c r="H3" s="5">
        <v>0.51392121890020803</v>
      </c>
      <c r="I3">
        <v>1540</v>
      </c>
      <c r="J3">
        <f>IF(A2=Emisiones_CO2_CO2eq_LA[[#This Row],[País]],IFERROR(Emisiones_CO2_CO2eq_LA[[#This Row],[Industria (kilotoneladas CO₂e)]]-I2,0),0)</f>
        <v>-90</v>
      </c>
      <c r="K3" s="5">
        <f>IF(A2=Emisiones_CO2_CO2eq_LA[[#This Row],[País]],IFERROR(((Emisiones_CO2_CO2eq_LA[[#This Row],[Industria (kilotoneladas CO₂e)]]-I2)/I2)*100,0),0)</f>
        <v>-5.5214723926380369</v>
      </c>
      <c r="L3" s="5">
        <v>4.65552163003718E-2</v>
      </c>
      <c r="M3">
        <v>70200</v>
      </c>
      <c r="N3">
        <f>IF(A2=Emisiones_CO2_CO2eq_LA[[#This Row],[País]],IFERROR(Emisiones_CO2_CO2eq_LA[[#This Row],[UCTUS (kilotoneladas CO₂e)]]-M2,0),0)</f>
        <v>0</v>
      </c>
      <c r="O3" s="5">
        <f>IF(A2=Emisiones_CO2_CO2eq_LA[[#This Row],[País]],IFERROR(((Emisiones_CO2_CO2eq_LA[[#This Row],[UCTUS (kilotoneladas CO₂e)]]-M2)/M2)*100,0),0)</f>
        <v>0</v>
      </c>
      <c r="P3" s="5">
        <v>2.1221923274584999</v>
      </c>
      <c r="Q3">
        <v>5100</v>
      </c>
      <c r="R3">
        <f>IF(A2=Emisiones_CO2_CO2eq_LA[[#This Row],[País]],IFERROR(Emisiones_CO2_CO2eq_LA[[#This Row],[Otras Quemas de Combustible (kilotoneladas CO₂e)]]-Q2,0),0)</f>
        <v>500</v>
      </c>
      <c r="S3" s="5">
        <f>IF(A2=Emisiones_CO2_CO2eq_LA[[#This Row],[País]],IFERROR(((Emisiones_CO2_CO2eq_LA[[#This Row],[Otras Quemas de Combustible (kilotoneladas CO₂e)]]-Q2)/Q2)*100,0),0)</f>
        <v>10.869565217391305</v>
      </c>
      <c r="T3" s="5">
        <v>0.15</v>
      </c>
      <c r="U3">
        <v>30000</v>
      </c>
      <c r="V3">
        <f>IF(A2=Emisiones_CO2_CO2eq_LA[[#This Row],[País]],IFERROR(Emisiones_CO2_CO2eq_LA[[#This Row],[Transporte (kilotoneladas CO₂e)]]-U2,0),0)</f>
        <v>1600</v>
      </c>
      <c r="W3" s="5">
        <f>IF(A2=Emisiones_CO2_CO2eq_LA[[#This Row],[País]],IFERROR(((Emisiones_CO2_CO2eq_LA[[#This Row],[Transporte (kilotoneladas CO₂e)]]-U2)/U2)*100,0),0)</f>
        <v>5.6338028169014089</v>
      </c>
      <c r="X3" s="5">
        <v>0.90691979805919098</v>
      </c>
      <c r="Y3">
        <v>14500</v>
      </c>
      <c r="Z3">
        <f>IF(A2=Emisiones_CO2_CO2eq_LA[[#This Row],[País]],IFERROR(Emisiones_CO2_CO2eq_LA[[#This Row],[Manufactura y Construcción (kilotoneladas CO₂e)]]-Y2,0),0)</f>
        <v>-100</v>
      </c>
      <c r="AA3" s="5">
        <f>IF(A2=Emisiones_CO2_CO2eq_LA[[#This Row],[País]],IFERROR(((Emisiones_CO2_CO2eq_LA[[#This Row],[Manufactura y Construcción (kilotoneladas CO₂e)]]-Y2)/Y2)*100,0),0)</f>
        <v>-0.68493150684931503</v>
      </c>
      <c r="AB3" s="5">
        <v>0.43834456906194202</v>
      </c>
      <c r="AC3">
        <v>4540</v>
      </c>
      <c r="AD3">
        <f>IF(A2=Emisiones_CO2_CO2eq_LA[[#This Row],[País]],IFERROR(Emisiones_CO2_CO2eq_LA[[#This Row],[Emisiones Fugitivas (kilotoneladas CO₂e)]]-AC2,0),0)</f>
        <v>-160</v>
      </c>
      <c r="AE3" s="5">
        <f>IF(A2=Emisiones_CO2_CO2eq_LA[[#This Row],[País]],IFERROR(((Emisiones_CO2_CO2eq_LA[[#This Row],[Emisiones Fugitivas (kilotoneladas CO₂e)]]-AC2)/AC2)*100,0),0)</f>
        <v>-3.4042553191489362</v>
      </c>
      <c r="AF3" s="5">
        <v>0.13724719610629099</v>
      </c>
      <c r="AG3">
        <v>38300</v>
      </c>
      <c r="AH3">
        <f>IF(A2=Emisiones_CO2_CO2eq_LA[[#This Row],[País]],IFERROR(Emisiones_CO2_CO2eq_LA[[#This Row],[Electricidad y Calor (kilotoneladas CO₂e)]]-AG2,0),0)</f>
        <v>4000</v>
      </c>
      <c r="AI3" s="5">
        <f>IF(A2=Emisiones_CO2_CO2eq_LA[[#This Row],[País]],IFERROR(((Emisiones_CO2_CO2eq_LA[[#This Row],[Electricidad y Calor (kilotoneladas CO₂e)]]-AG2)/AG2)*100,0),0)</f>
        <v>11.661807580174926</v>
      </c>
      <c r="AJ3" s="5">
        <v>1.1578342755222299</v>
      </c>
    </row>
    <row r="4" spans="1:36" x14ac:dyDescent="0.25">
      <c r="A4" t="s">
        <v>12</v>
      </c>
      <c r="B4" t="s">
        <v>12</v>
      </c>
      <c r="C4" t="s">
        <v>13</v>
      </c>
      <c r="D4">
        <v>1992</v>
      </c>
      <c r="E4">
        <v>16600</v>
      </c>
      <c r="F4">
        <f>IF(A3=Emisiones_CO2_CO2eq_LA[[#This Row],[País]],IFERROR(Emisiones_CO2_CO2eq_LA[[#This Row],[Edificios (kilotoneladas CO₂e)]]-E3,0),0)</f>
        <v>-400</v>
      </c>
      <c r="G4" s="5">
        <f>IF(A3=Emisiones_CO2_CO2eq_LA[[#This Row],[País]],IFERROR(((Emisiones_CO2_CO2eq_LA[[#This Row],[Edificios (kilotoneladas CO₂e)]]-E3)/E3)*100,0),0)</f>
        <v>-2.3529411764705883</v>
      </c>
      <c r="H4" s="5">
        <v>0.49509379939753601</v>
      </c>
      <c r="I4">
        <v>2280</v>
      </c>
      <c r="J4">
        <f>IF(A3=Emisiones_CO2_CO2eq_LA[[#This Row],[País]],IFERROR(Emisiones_CO2_CO2eq_LA[[#This Row],[Industria (kilotoneladas CO₂e)]]-I3,0),0)</f>
        <v>740</v>
      </c>
      <c r="K4" s="5">
        <f>IF(A3=Emisiones_CO2_CO2eq_LA[[#This Row],[País]],IFERROR(((Emisiones_CO2_CO2eq_LA[[#This Row],[Industria (kilotoneladas CO₂e)]]-I3)/I3)*100,0),0)</f>
        <v>48.051948051948052</v>
      </c>
      <c r="L4" s="5">
        <v>6.8000835097974804E-2</v>
      </c>
      <c r="M4">
        <v>70200</v>
      </c>
      <c r="N4">
        <f>IF(A3=Emisiones_CO2_CO2eq_LA[[#This Row],[País]],IFERROR(Emisiones_CO2_CO2eq_LA[[#This Row],[UCTUS (kilotoneladas CO₂e)]]-M3,0),0)</f>
        <v>0</v>
      </c>
      <c r="O4" s="5">
        <f>IF(A3=Emisiones_CO2_CO2eq_LA[[#This Row],[País]],IFERROR(((Emisiones_CO2_CO2eq_LA[[#This Row],[UCTUS (kilotoneladas CO₂e)]]-M3)/M3)*100,0),0)</f>
        <v>0</v>
      </c>
      <c r="P4" s="5">
        <v>2.0937099227534302</v>
      </c>
      <c r="Q4">
        <v>5700</v>
      </c>
      <c r="R4">
        <f>IF(A3=Emisiones_CO2_CO2eq_LA[[#This Row],[País]],IFERROR(Emisiones_CO2_CO2eq_LA[[#This Row],[Otras Quemas de Combustible (kilotoneladas CO₂e)]]-Q3,0),0)</f>
        <v>600</v>
      </c>
      <c r="S4" s="5">
        <f>IF(A3=Emisiones_CO2_CO2eq_LA[[#This Row],[País]],IFERROR(((Emisiones_CO2_CO2eq_LA[[#This Row],[Otras Quemas de Combustible (kilotoneladas CO₂e)]]-Q3)/Q3)*100,0),0)</f>
        <v>11.76470588235294</v>
      </c>
      <c r="T4" s="5">
        <v>0.17</v>
      </c>
      <c r="U4">
        <v>32100</v>
      </c>
      <c r="V4">
        <f>IF(A3=Emisiones_CO2_CO2eq_LA[[#This Row],[País]],IFERROR(Emisiones_CO2_CO2eq_LA[[#This Row],[Transporte (kilotoneladas CO₂e)]]-U3,0),0)</f>
        <v>2100</v>
      </c>
      <c r="W4" s="5">
        <f>IF(A3=Emisiones_CO2_CO2eq_LA[[#This Row],[País]],IFERROR(((Emisiones_CO2_CO2eq_LA[[#This Row],[Transporte (kilotoneladas CO₂e)]]-U3)/U3)*100,0),0)</f>
        <v>7.0000000000000009</v>
      </c>
      <c r="X4" s="5">
        <v>0.95738017835306699</v>
      </c>
      <c r="Y4">
        <v>14500</v>
      </c>
      <c r="Z4">
        <f>IF(A3=Emisiones_CO2_CO2eq_LA[[#This Row],[País]],IFERROR(Emisiones_CO2_CO2eq_LA[[#This Row],[Manufactura y Construcción (kilotoneladas CO₂e)]]-Y3,0),0)</f>
        <v>0</v>
      </c>
      <c r="AA4" s="5">
        <f>IF(A3=Emisiones_CO2_CO2eq_LA[[#This Row],[País]],IFERROR(((Emisiones_CO2_CO2eq_LA[[#This Row],[Manufactura y Construcción (kilotoneladas CO₂e)]]-Y3)/Y3)*100,0),0)</f>
        <v>0</v>
      </c>
      <c r="AB4" s="5">
        <v>0.43246145128098001</v>
      </c>
      <c r="AC4">
        <v>3990</v>
      </c>
      <c r="AD4">
        <f>IF(A3=Emisiones_CO2_CO2eq_LA[[#This Row],[País]],IFERROR(Emisiones_CO2_CO2eq_LA[[#This Row],[Emisiones Fugitivas (kilotoneladas CO₂e)]]-AC3,0),0)</f>
        <v>-550</v>
      </c>
      <c r="AE4" s="5">
        <f>IF(A3=Emisiones_CO2_CO2eq_LA[[#This Row],[País]],IFERROR(((Emisiones_CO2_CO2eq_LA[[#This Row],[Emisiones Fugitivas (kilotoneladas CO₂e)]]-AC3)/AC3)*100,0),0)</f>
        <v>-12.114537444933921</v>
      </c>
      <c r="AF4" s="5">
        <v>0.119001461421456</v>
      </c>
      <c r="AG4">
        <v>37700</v>
      </c>
      <c r="AH4">
        <f>IF(A3=Emisiones_CO2_CO2eq_LA[[#This Row],[País]],IFERROR(Emisiones_CO2_CO2eq_LA[[#This Row],[Electricidad y Calor (kilotoneladas CO₂e)]]-AG3,0),0)</f>
        <v>-600</v>
      </c>
      <c r="AI4" s="5">
        <f>IF(A3=Emisiones_CO2_CO2eq_LA[[#This Row],[País]],IFERROR(((Emisiones_CO2_CO2eq_LA[[#This Row],[Electricidad y Calor (kilotoneladas CO₂e)]]-AG3)/AG3)*100,0),0)</f>
        <v>-1.5665796344647518</v>
      </c>
      <c r="AJ4" s="5">
        <v>1.12439977333054</v>
      </c>
    </row>
    <row r="5" spans="1:36" x14ac:dyDescent="0.25">
      <c r="A5" t="s">
        <v>12</v>
      </c>
      <c r="B5" t="s">
        <v>12</v>
      </c>
      <c r="C5" t="s">
        <v>13</v>
      </c>
      <c r="D5">
        <v>1993</v>
      </c>
      <c r="E5">
        <v>16800</v>
      </c>
      <c r="F5">
        <f>IF(A4=Emisiones_CO2_CO2eq_LA[[#This Row],[País]],IFERROR(Emisiones_CO2_CO2eq_LA[[#This Row],[Edificios (kilotoneladas CO₂e)]]-E4,0),0)</f>
        <v>200</v>
      </c>
      <c r="G5" s="5">
        <f>IF(A4=Emisiones_CO2_CO2eq_LA[[#This Row],[País]],IFERROR(((Emisiones_CO2_CO2eq_LA[[#This Row],[Edificios (kilotoneladas CO₂e)]]-E4)/E4)*100,0),0)</f>
        <v>1.2048192771084338</v>
      </c>
      <c r="H5" s="5">
        <v>0.494554018251398</v>
      </c>
      <c r="I5">
        <v>2550</v>
      </c>
      <c r="J5">
        <f>IF(A4=Emisiones_CO2_CO2eq_LA[[#This Row],[País]],IFERROR(Emisiones_CO2_CO2eq_LA[[#This Row],[Industria (kilotoneladas CO₂e)]]-I4,0),0)</f>
        <v>270</v>
      </c>
      <c r="K5" s="5">
        <f>IF(A4=Emisiones_CO2_CO2eq_LA[[#This Row],[País]],IFERROR(((Emisiones_CO2_CO2eq_LA[[#This Row],[Industria (kilotoneladas CO₂e)]]-I4)/I4)*100,0),0)</f>
        <v>11.842105263157894</v>
      </c>
      <c r="L5" s="5">
        <v>7.50662349131586E-2</v>
      </c>
      <c r="M5">
        <v>70200</v>
      </c>
      <c r="N5">
        <f>IF(A4=Emisiones_CO2_CO2eq_LA[[#This Row],[País]],IFERROR(Emisiones_CO2_CO2eq_LA[[#This Row],[UCTUS (kilotoneladas CO₂e)]]-M4,0),0)</f>
        <v>0</v>
      </c>
      <c r="O5" s="5">
        <f>IF(A4=Emisiones_CO2_CO2eq_LA[[#This Row],[País]],IFERROR(((Emisiones_CO2_CO2eq_LA[[#This Row],[UCTUS (kilotoneladas CO₂e)]]-M4)/M4)*100,0),0)</f>
        <v>0</v>
      </c>
      <c r="P5" s="5">
        <v>2.0665292905504802</v>
      </c>
      <c r="Q5">
        <v>6200</v>
      </c>
      <c r="R5">
        <f>IF(A4=Emisiones_CO2_CO2eq_LA[[#This Row],[País]],IFERROR(Emisiones_CO2_CO2eq_LA[[#This Row],[Otras Quemas de Combustible (kilotoneladas CO₂e)]]-Q4,0),0)</f>
        <v>500</v>
      </c>
      <c r="S5" s="5">
        <f>IF(A4=Emisiones_CO2_CO2eq_LA[[#This Row],[País]],IFERROR(((Emisiones_CO2_CO2eq_LA[[#This Row],[Otras Quemas de Combustible (kilotoneladas CO₂e)]]-Q4)/Q4)*100,0),0)</f>
        <v>8.7719298245614024</v>
      </c>
      <c r="T5" s="5">
        <v>0.18</v>
      </c>
      <c r="U5">
        <v>35700</v>
      </c>
      <c r="V5">
        <f>IF(A4=Emisiones_CO2_CO2eq_LA[[#This Row],[País]],IFERROR(Emisiones_CO2_CO2eq_LA[[#This Row],[Transporte (kilotoneladas CO₂e)]]-U4,0),0)</f>
        <v>3600</v>
      </c>
      <c r="W5" s="5">
        <f>IF(A4=Emisiones_CO2_CO2eq_LA[[#This Row],[País]],IFERROR(((Emisiones_CO2_CO2eq_LA[[#This Row],[Transporte (kilotoneladas CO₂e)]]-U4)/U4)*100,0),0)</f>
        <v>11.214953271028037</v>
      </c>
      <c r="X5" s="5">
        <v>1.05092728878422</v>
      </c>
      <c r="Y5">
        <v>14600</v>
      </c>
      <c r="Z5">
        <f>IF(A4=Emisiones_CO2_CO2eq_LA[[#This Row],[País]],IFERROR(Emisiones_CO2_CO2eq_LA[[#This Row],[Manufactura y Construcción (kilotoneladas CO₂e)]]-Y4,0),0)</f>
        <v>100</v>
      </c>
      <c r="AA5" s="5">
        <f>IF(A4=Emisiones_CO2_CO2eq_LA[[#This Row],[País]],IFERROR(((Emisiones_CO2_CO2eq_LA[[#This Row],[Manufactura y Construcción (kilotoneladas CO₂e)]]-Y4)/Y4)*100,0),0)</f>
        <v>0.68965517241379315</v>
      </c>
      <c r="AB5" s="5">
        <v>0.42979099205180998</v>
      </c>
      <c r="AC5">
        <v>4160</v>
      </c>
      <c r="AD5">
        <f>IF(A4=Emisiones_CO2_CO2eq_LA[[#This Row],[País]],IFERROR(Emisiones_CO2_CO2eq_LA[[#This Row],[Emisiones Fugitivas (kilotoneladas CO₂e)]]-AC4,0),0)</f>
        <v>170</v>
      </c>
      <c r="AE5" s="5">
        <f>IF(A4=Emisiones_CO2_CO2eq_LA[[#This Row],[País]],IFERROR(((Emisiones_CO2_CO2eq_LA[[#This Row],[Emisiones Fugitivas (kilotoneladas CO₂e)]]-AC4)/AC4)*100,0),0)</f>
        <v>4.2606516290726812</v>
      </c>
      <c r="AF5" s="5">
        <v>0.12246099499558399</v>
      </c>
      <c r="AG5">
        <v>34000</v>
      </c>
      <c r="AH5">
        <f>IF(A4=Emisiones_CO2_CO2eq_LA[[#This Row],[País]],IFERROR(Emisiones_CO2_CO2eq_LA[[#This Row],[Electricidad y Calor (kilotoneladas CO₂e)]]-AG4,0),0)</f>
        <v>-3700</v>
      </c>
      <c r="AI5" s="5">
        <f>IF(A4=Emisiones_CO2_CO2eq_LA[[#This Row],[País]],IFERROR(((Emisiones_CO2_CO2eq_LA[[#This Row],[Electricidad y Calor (kilotoneladas CO₂e)]]-AG4)/AG4)*100,0),0)</f>
        <v>-9.8143236074270561</v>
      </c>
      <c r="AJ5" s="5">
        <v>1.0008831321754399</v>
      </c>
    </row>
    <row r="6" spans="1:36" x14ac:dyDescent="0.25">
      <c r="A6" t="s">
        <v>12</v>
      </c>
      <c r="B6" t="s">
        <v>12</v>
      </c>
      <c r="C6" t="s">
        <v>13</v>
      </c>
      <c r="D6">
        <v>1994</v>
      </c>
      <c r="E6">
        <v>16700</v>
      </c>
      <c r="F6">
        <f>IF(A5=Emisiones_CO2_CO2eq_LA[[#This Row],[País]],IFERROR(Emisiones_CO2_CO2eq_LA[[#This Row],[Edificios (kilotoneladas CO₂e)]]-E5,0),0)</f>
        <v>-100</v>
      </c>
      <c r="G6" s="5">
        <f>IF(A5=Emisiones_CO2_CO2eq_LA[[#This Row],[País]],IFERROR(((Emisiones_CO2_CO2eq_LA[[#This Row],[Edificios (kilotoneladas CO₂e)]]-E5)/E5)*100,0),0)</f>
        <v>-0.59523809523809523</v>
      </c>
      <c r="H6" s="5">
        <v>0.48542278289683999</v>
      </c>
      <c r="I6">
        <v>2830</v>
      </c>
      <c r="J6">
        <f>IF(A5=Emisiones_CO2_CO2eq_LA[[#This Row],[País]],IFERROR(Emisiones_CO2_CO2eq_LA[[#This Row],[Industria (kilotoneladas CO₂e)]]-I5,0),0)</f>
        <v>280</v>
      </c>
      <c r="K6" s="5">
        <f>IF(A5=Emisiones_CO2_CO2eq_LA[[#This Row],[País]],IFERROR(((Emisiones_CO2_CO2eq_LA[[#This Row],[Industria (kilotoneladas CO₂e)]]-I5)/I5)*100,0),0)</f>
        <v>10.980392156862745</v>
      </c>
      <c r="L6" s="5">
        <v>8.2260267999883702E-2</v>
      </c>
      <c r="M6">
        <v>70200</v>
      </c>
      <c r="N6">
        <f>IF(A5=Emisiones_CO2_CO2eq_LA[[#This Row],[País]],IFERROR(Emisiones_CO2_CO2eq_LA[[#This Row],[UCTUS (kilotoneladas CO₂e)]]-M5,0),0)</f>
        <v>0</v>
      </c>
      <c r="O6" s="5">
        <f>IF(A5=Emisiones_CO2_CO2eq_LA[[#This Row],[País]],IFERROR(((Emisiones_CO2_CO2eq_LA[[#This Row],[UCTUS (kilotoneladas CO₂e)]]-M5)/M5)*100,0),0)</f>
        <v>0</v>
      </c>
      <c r="P6" s="5">
        <v>2.0405197221172502</v>
      </c>
      <c r="Q6">
        <v>7300</v>
      </c>
      <c r="R6">
        <f>IF(A5=Emisiones_CO2_CO2eq_LA[[#This Row],[País]],IFERROR(Emisiones_CO2_CO2eq_LA[[#This Row],[Otras Quemas de Combustible (kilotoneladas CO₂e)]]-Q5,0),0)</f>
        <v>1100</v>
      </c>
      <c r="S6" s="5">
        <f>IF(A5=Emisiones_CO2_CO2eq_LA[[#This Row],[País]],IFERROR(((Emisiones_CO2_CO2eq_LA[[#This Row],[Otras Quemas de Combustible (kilotoneladas CO₂e)]]-Q5)/Q5)*100,0),0)</f>
        <v>17.741935483870968</v>
      </c>
      <c r="T6" s="5">
        <v>0.21</v>
      </c>
      <c r="U6">
        <v>37100</v>
      </c>
      <c r="V6">
        <f>IF(A5=Emisiones_CO2_CO2eq_LA[[#This Row],[País]],IFERROR(Emisiones_CO2_CO2eq_LA[[#This Row],[Transporte (kilotoneladas CO₂e)]]-U5,0),0)</f>
        <v>1400</v>
      </c>
      <c r="W6" s="5">
        <f>IF(A5=Emisiones_CO2_CO2eq_LA[[#This Row],[País]],IFERROR(((Emisiones_CO2_CO2eq_LA[[#This Row],[Transporte (kilotoneladas CO₂e)]]-U5)/U5)*100,0),0)</f>
        <v>3.9215686274509802</v>
      </c>
      <c r="X6" s="5">
        <v>1.0783943260762101</v>
      </c>
      <c r="Y6">
        <v>21200</v>
      </c>
      <c r="Z6">
        <f>IF(A5=Emisiones_CO2_CO2eq_LA[[#This Row],[País]],IFERROR(Emisiones_CO2_CO2eq_LA[[#This Row],[Manufactura y Construcción (kilotoneladas CO₂e)]]-Y5,0),0)</f>
        <v>6600</v>
      </c>
      <c r="AA6" s="5">
        <f>IF(A5=Emisiones_CO2_CO2eq_LA[[#This Row],[País]],IFERROR(((Emisiones_CO2_CO2eq_LA[[#This Row],[Manufactura y Construcción (kilotoneladas CO₂e)]]-Y5)/Y5)*100,0),0)</f>
        <v>45.205479452054789</v>
      </c>
      <c r="AB6" s="5">
        <v>0.61622532918640804</v>
      </c>
      <c r="AC6">
        <v>4099.99999999999</v>
      </c>
      <c r="AD6">
        <f>IF(A5=Emisiones_CO2_CO2eq_LA[[#This Row],[País]],IFERROR(Emisiones_CO2_CO2eq_LA[[#This Row],[Emisiones Fugitivas (kilotoneladas CO₂e)]]-AC5,0),0)</f>
        <v>-60.000000000010004</v>
      </c>
      <c r="AE6" s="5">
        <f>IF(A5=Emisiones_CO2_CO2eq_LA[[#This Row],[País]],IFERROR(((Emisiones_CO2_CO2eq_LA[[#This Row],[Emisiones Fugitivas (kilotoneladas CO₂e)]]-AC5)/AC5)*100,0),0)</f>
        <v>-1.4423076923079328</v>
      </c>
      <c r="AF6" s="5">
        <v>0.11917565328605</v>
      </c>
      <c r="AG6">
        <v>32500</v>
      </c>
      <c r="AH6">
        <f>IF(A5=Emisiones_CO2_CO2eq_LA[[#This Row],[País]],IFERROR(Emisiones_CO2_CO2eq_LA[[#This Row],[Electricidad y Calor (kilotoneladas CO₂e)]]-AG5,0),0)</f>
        <v>-1500</v>
      </c>
      <c r="AI6" s="5">
        <f>IF(A5=Emisiones_CO2_CO2eq_LA[[#This Row],[País]],IFERROR(((Emisiones_CO2_CO2eq_LA[[#This Row],[Electricidad y Calor (kilotoneladas CO₂e)]]-AG5)/AG5)*100,0),0)</f>
        <v>-4.4117647058823533</v>
      </c>
      <c r="AJ6" s="5">
        <v>0.94468505653576695</v>
      </c>
    </row>
    <row r="7" spans="1:36" x14ac:dyDescent="0.25">
      <c r="A7" t="s">
        <v>12</v>
      </c>
      <c r="B7" t="s">
        <v>12</v>
      </c>
      <c r="C7" t="s">
        <v>13</v>
      </c>
      <c r="D7">
        <v>1995</v>
      </c>
      <c r="E7">
        <v>16900</v>
      </c>
      <c r="F7">
        <f>IF(A6=Emisiones_CO2_CO2eq_LA[[#This Row],[País]],IFERROR(Emisiones_CO2_CO2eq_LA[[#This Row],[Edificios (kilotoneladas CO₂e)]]-E6,0),0)</f>
        <v>200</v>
      </c>
      <c r="G7" s="5">
        <f>IF(A6=Emisiones_CO2_CO2eq_LA[[#This Row],[País]],IFERROR(((Emisiones_CO2_CO2eq_LA[[#This Row],[Edificios (kilotoneladas CO₂e)]]-E6)/E6)*100,0),0)</f>
        <v>1.1976047904191618</v>
      </c>
      <c r="H7" s="5">
        <v>0.48524175950384701</v>
      </c>
      <c r="I7">
        <v>2460</v>
      </c>
      <c r="J7">
        <f>IF(A6=Emisiones_CO2_CO2eq_LA[[#This Row],[País]],IFERROR(Emisiones_CO2_CO2eq_LA[[#This Row],[Industria (kilotoneladas CO₂e)]]-I6,0),0)</f>
        <v>-370</v>
      </c>
      <c r="K7" s="5">
        <f>IF(A6=Emisiones_CO2_CO2eq_LA[[#This Row],[País]],IFERROR(((Emisiones_CO2_CO2eq_LA[[#This Row],[Industria (kilotoneladas CO₂e)]]-I6)/I6)*100,0),0)</f>
        <v>-13.074204946996467</v>
      </c>
      <c r="L7" s="5">
        <v>7.0632824164465299E-2</v>
      </c>
      <c r="M7">
        <v>70200</v>
      </c>
      <c r="N7">
        <f>IF(A6=Emisiones_CO2_CO2eq_LA[[#This Row],[País]],IFERROR(Emisiones_CO2_CO2eq_LA[[#This Row],[UCTUS (kilotoneladas CO₂e)]]-M6,0),0)</f>
        <v>0</v>
      </c>
      <c r="O7" s="5">
        <f>IF(A6=Emisiones_CO2_CO2eq_LA[[#This Row],[País]],IFERROR(((Emisiones_CO2_CO2eq_LA[[#This Row],[UCTUS (kilotoneladas CO₂e)]]-M6)/M6)*100,0),0)</f>
        <v>0</v>
      </c>
      <c r="P7" s="5">
        <v>2.0156196164005902</v>
      </c>
      <c r="Q7">
        <v>7800</v>
      </c>
      <c r="R7">
        <f>IF(A6=Emisiones_CO2_CO2eq_LA[[#This Row],[País]],IFERROR(Emisiones_CO2_CO2eq_LA[[#This Row],[Otras Quemas de Combustible (kilotoneladas CO₂e)]]-Q6,0),0)</f>
        <v>500</v>
      </c>
      <c r="S7" s="5">
        <f>IF(A6=Emisiones_CO2_CO2eq_LA[[#This Row],[País]],IFERROR(((Emisiones_CO2_CO2eq_LA[[#This Row],[Otras Quemas de Combustible (kilotoneladas CO₂e)]]-Q6)/Q6)*100,0),0)</f>
        <v>6.8493150684931505</v>
      </c>
      <c r="T7" s="5">
        <v>0.22</v>
      </c>
      <c r="U7">
        <v>38300</v>
      </c>
      <c r="V7">
        <f>IF(A6=Emisiones_CO2_CO2eq_LA[[#This Row],[País]],IFERROR(Emisiones_CO2_CO2eq_LA[[#This Row],[Transporte (kilotoneladas CO₂e)]]-U6,0),0)</f>
        <v>1200</v>
      </c>
      <c r="W7" s="5">
        <f>IF(A6=Emisiones_CO2_CO2eq_LA[[#This Row],[País]],IFERROR(((Emisiones_CO2_CO2eq_LA[[#This Row],[Transporte (kilotoneladas CO₂e)]]-U6)/U6)*100,0),0)</f>
        <v>3.2345013477088949</v>
      </c>
      <c r="X7" s="5">
        <v>1.09968990467439</v>
      </c>
      <c r="Y7">
        <v>20100</v>
      </c>
      <c r="Z7">
        <f>IF(A6=Emisiones_CO2_CO2eq_LA[[#This Row],[País]],IFERROR(Emisiones_CO2_CO2eq_LA[[#This Row],[Manufactura y Construcción (kilotoneladas CO₂e)]]-Y6,0),0)</f>
        <v>-1100</v>
      </c>
      <c r="AA7" s="5">
        <f>IF(A6=Emisiones_CO2_CO2eq_LA[[#This Row],[País]],IFERROR(((Emisiones_CO2_CO2eq_LA[[#This Row],[Manufactura y Construcción (kilotoneladas CO₂e)]]-Y6)/Y6)*100,0),0)</f>
        <v>-5.1886792452830193</v>
      </c>
      <c r="AB7" s="5">
        <v>0.57712185597794796</v>
      </c>
      <c r="AC7">
        <v>3990</v>
      </c>
      <c r="AD7">
        <f>IF(A6=Emisiones_CO2_CO2eq_LA[[#This Row],[País]],IFERROR(Emisiones_CO2_CO2eq_LA[[#This Row],[Emisiones Fugitivas (kilotoneladas CO₂e)]]-AC6,0),0)</f>
        <v>-109.99999999999</v>
      </c>
      <c r="AE7" s="5">
        <f>IF(A6=Emisiones_CO2_CO2eq_LA[[#This Row],[País]],IFERROR(((Emisiones_CO2_CO2eq_LA[[#This Row],[Emisiones Fugitivas (kilotoneladas CO₂e)]]-AC6)/AC6)*100,0),0)</f>
        <v>-2.6829268292680553</v>
      </c>
      <c r="AF7" s="5">
        <v>0.114562995291145</v>
      </c>
      <c r="AG7">
        <v>34200</v>
      </c>
      <c r="AH7">
        <f>IF(A6=Emisiones_CO2_CO2eq_LA[[#This Row],[País]],IFERROR(Emisiones_CO2_CO2eq_LA[[#This Row],[Electricidad y Calor (kilotoneladas CO₂e)]]-AG6,0),0)</f>
        <v>1700</v>
      </c>
      <c r="AI7" s="5">
        <f>IF(A6=Emisiones_CO2_CO2eq_LA[[#This Row],[País]],IFERROR(((Emisiones_CO2_CO2eq_LA[[#This Row],[Electricidad y Calor (kilotoneladas CO₂e)]]-AG6)/AG6)*100,0),0)</f>
        <v>5.2307692307692308</v>
      </c>
      <c r="AJ7" s="5">
        <v>0.98196853106695703</v>
      </c>
    </row>
    <row r="8" spans="1:36" x14ac:dyDescent="0.25">
      <c r="A8" t="s">
        <v>12</v>
      </c>
      <c r="B8" t="s">
        <v>12</v>
      </c>
      <c r="C8" t="s">
        <v>13</v>
      </c>
      <c r="D8">
        <v>1996</v>
      </c>
      <c r="E8">
        <v>17100</v>
      </c>
      <c r="F8">
        <f>IF(A7=Emisiones_CO2_CO2eq_LA[[#This Row],[País]],IFERROR(Emisiones_CO2_CO2eq_LA[[#This Row],[Edificios (kilotoneladas CO₂e)]]-E7,0),0)</f>
        <v>200</v>
      </c>
      <c r="G8" s="5">
        <f>IF(A7=Emisiones_CO2_CO2eq_LA[[#This Row],[País]],IFERROR(((Emisiones_CO2_CO2eq_LA[[#This Row],[Edificios (kilotoneladas CO₂e)]]-E7)/E7)*100,0),0)</f>
        <v>1.1834319526627219</v>
      </c>
      <c r="H8" s="5">
        <v>0.48516143675878098</v>
      </c>
      <c r="I8">
        <v>2300</v>
      </c>
      <c r="J8">
        <f>IF(A7=Emisiones_CO2_CO2eq_LA[[#This Row],[País]],IFERROR(Emisiones_CO2_CO2eq_LA[[#This Row],[Industria (kilotoneladas CO₂e)]]-I7,0),0)</f>
        <v>-160</v>
      </c>
      <c r="K8" s="5">
        <f>IF(A7=Emisiones_CO2_CO2eq_LA[[#This Row],[País]],IFERROR(((Emisiones_CO2_CO2eq_LA[[#This Row],[Industria (kilotoneladas CO₂e)]]-I7)/I7)*100,0),0)</f>
        <v>-6.5040650406504072</v>
      </c>
      <c r="L8" s="5">
        <v>6.5255631844748294E-2</v>
      </c>
      <c r="M8">
        <v>67090</v>
      </c>
      <c r="N8">
        <f>IF(A7=Emisiones_CO2_CO2eq_LA[[#This Row],[País]],IFERROR(Emisiones_CO2_CO2eq_LA[[#This Row],[UCTUS (kilotoneladas CO₂e)]]-M7,0),0)</f>
        <v>-3110</v>
      </c>
      <c r="O8" s="5">
        <f>IF(A7=Emisiones_CO2_CO2eq_LA[[#This Row],[País]],IFERROR(((Emisiones_CO2_CO2eq_LA[[#This Row],[UCTUS (kilotoneladas CO₂e)]]-M7)/M7)*100,0),0)</f>
        <v>-4.4301994301994299</v>
      </c>
      <c r="P8" s="5">
        <v>1.9034784088974599</v>
      </c>
      <c r="Q8">
        <v>8199.9999999999891</v>
      </c>
      <c r="R8">
        <f>IF(A7=Emisiones_CO2_CO2eq_LA[[#This Row],[País]],IFERROR(Emisiones_CO2_CO2eq_LA[[#This Row],[Otras Quemas de Combustible (kilotoneladas CO₂e)]]-Q7,0),0)</f>
        <v>399.99999999998909</v>
      </c>
      <c r="S8" s="5">
        <f>IF(A7=Emisiones_CO2_CO2eq_LA[[#This Row],[País]],IFERROR(((Emisiones_CO2_CO2eq_LA[[#This Row],[Otras Quemas de Combustible (kilotoneladas CO₂e)]]-Q7)/Q7)*100,0),0)</f>
        <v>5.1282051282049883</v>
      </c>
      <c r="T8" s="5">
        <v>0.23</v>
      </c>
      <c r="U8">
        <v>39500</v>
      </c>
      <c r="V8">
        <f>IF(A7=Emisiones_CO2_CO2eq_LA[[#This Row],[País]],IFERROR(Emisiones_CO2_CO2eq_LA[[#This Row],[Transporte (kilotoneladas CO₂e)]]-U7,0),0)</f>
        <v>1200</v>
      </c>
      <c r="W8" s="5">
        <f>IF(A7=Emisiones_CO2_CO2eq_LA[[#This Row],[País]],IFERROR(((Emisiones_CO2_CO2eq_LA[[#This Row],[Transporte (kilotoneladas CO₂e)]]-U7)/U7)*100,0),0)</f>
        <v>3.1331592689295036</v>
      </c>
      <c r="X8" s="5">
        <v>1.12069454689893</v>
      </c>
      <c r="Y8">
        <v>22300</v>
      </c>
      <c r="Z8">
        <f>IF(A7=Emisiones_CO2_CO2eq_LA[[#This Row],[País]],IFERROR(Emisiones_CO2_CO2eq_LA[[#This Row],[Manufactura y Construcción (kilotoneladas CO₂e)]]-Y7,0),0)</f>
        <v>2200</v>
      </c>
      <c r="AA8" s="5">
        <f>IF(A7=Emisiones_CO2_CO2eq_LA[[#This Row],[País]],IFERROR(((Emisiones_CO2_CO2eq_LA[[#This Row],[Manufactura y Construcción (kilotoneladas CO₂e)]]-Y7)/Y7)*100,0),0)</f>
        <v>10.945273631840797</v>
      </c>
      <c r="AB8" s="5">
        <v>0.632695908755603</v>
      </c>
      <c r="AC8">
        <v>6290</v>
      </c>
      <c r="AD8">
        <f>IF(A7=Emisiones_CO2_CO2eq_LA[[#This Row],[País]],IFERROR(Emisiones_CO2_CO2eq_LA[[#This Row],[Emisiones Fugitivas (kilotoneladas CO₂e)]]-AC7,0),0)</f>
        <v>2300</v>
      </c>
      <c r="AE8" s="5">
        <f>IF(A7=Emisiones_CO2_CO2eq_LA[[#This Row],[País]],IFERROR(((Emisiones_CO2_CO2eq_LA[[#This Row],[Emisiones Fugitivas (kilotoneladas CO₂e)]]-AC7)/AC7)*100,0),0)</f>
        <v>57.644110275689222</v>
      </c>
      <c r="AF8" s="5">
        <v>0.17845996708846301</v>
      </c>
      <c r="AG8">
        <v>37700</v>
      </c>
      <c r="AH8">
        <f>IF(A7=Emisiones_CO2_CO2eq_LA[[#This Row],[País]],IFERROR(Emisiones_CO2_CO2eq_LA[[#This Row],[Electricidad y Calor (kilotoneladas CO₂e)]]-AG7,0),0)</f>
        <v>3500</v>
      </c>
      <c r="AI8" s="5">
        <f>IF(A7=Emisiones_CO2_CO2eq_LA[[#This Row],[País]],IFERROR(((Emisiones_CO2_CO2eq_LA[[#This Row],[Electricidad y Calor (kilotoneladas CO₂e)]]-AG7)/AG7)*100,0),0)</f>
        <v>10.23391812865497</v>
      </c>
      <c r="AJ8" s="5">
        <v>1.06962492197696</v>
      </c>
    </row>
    <row r="9" spans="1:36" x14ac:dyDescent="0.25">
      <c r="A9" t="s">
        <v>12</v>
      </c>
      <c r="B9" t="s">
        <v>12</v>
      </c>
      <c r="C9" t="s">
        <v>13</v>
      </c>
      <c r="D9">
        <v>1997</v>
      </c>
      <c r="E9">
        <v>16700</v>
      </c>
      <c r="F9">
        <f>IF(A8=Emisiones_CO2_CO2eq_LA[[#This Row],[País]],IFERROR(Emisiones_CO2_CO2eq_LA[[#This Row],[Edificios (kilotoneladas CO₂e)]]-E8,0),0)</f>
        <v>-400</v>
      </c>
      <c r="G9" s="5">
        <f>IF(A8=Emisiones_CO2_CO2eq_LA[[#This Row],[País]],IFERROR(((Emisiones_CO2_CO2eq_LA[[#This Row],[Edificios (kilotoneladas CO₂e)]]-E8)/E8)*100,0),0)</f>
        <v>-2.3391812865497075</v>
      </c>
      <c r="H9" s="5">
        <v>0.46835123538155199</v>
      </c>
      <c r="I9">
        <v>3090</v>
      </c>
      <c r="J9">
        <f>IF(A8=Emisiones_CO2_CO2eq_LA[[#This Row],[País]],IFERROR(Emisiones_CO2_CO2eq_LA[[#This Row],[Industria (kilotoneladas CO₂e)]]-I8,0),0)</f>
        <v>790</v>
      </c>
      <c r="K9" s="5">
        <f>IF(A8=Emisiones_CO2_CO2eq_LA[[#This Row],[País]],IFERROR(((Emisiones_CO2_CO2eq_LA[[#This Row],[Industria (kilotoneladas CO₂e)]]-I8)/I8)*100,0),0)</f>
        <v>34.347826086956523</v>
      </c>
      <c r="L9" s="5">
        <v>8.6659001037664399E-2</v>
      </c>
      <c r="M9">
        <v>66530</v>
      </c>
      <c r="N9">
        <f>IF(A8=Emisiones_CO2_CO2eq_LA[[#This Row],[País]],IFERROR(Emisiones_CO2_CO2eq_LA[[#This Row],[UCTUS (kilotoneladas CO₂e)]]-M8,0),0)</f>
        <v>-560</v>
      </c>
      <c r="O9" s="5">
        <f>IF(A8=Emisiones_CO2_CO2eq_LA[[#This Row],[País]],IFERROR(((Emisiones_CO2_CO2eq_LA[[#This Row],[UCTUS (kilotoneladas CO₂e)]]-M8)/M8)*100,0),0)</f>
        <v>-0.8346996571769264</v>
      </c>
      <c r="P9" s="5">
        <v>1.86583279580447</v>
      </c>
      <c r="Q9">
        <v>8100</v>
      </c>
      <c r="R9">
        <f>IF(A8=Emisiones_CO2_CO2eq_LA[[#This Row],[País]],IFERROR(Emisiones_CO2_CO2eq_LA[[#This Row],[Otras Quemas de Combustible (kilotoneladas CO₂e)]]-Q8,0),0)</f>
        <v>-99.999999999989086</v>
      </c>
      <c r="S9" s="5">
        <f>IF(A8=Emisiones_CO2_CO2eq_LA[[#This Row],[País]],IFERROR(((Emisiones_CO2_CO2eq_LA[[#This Row],[Otras Quemas de Combustible (kilotoneladas CO₂e)]]-Q8)/Q8)*100,0),0)</f>
        <v>-1.2195121951218197</v>
      </c>
      <c r="T9" s="5">
        <v>0.23</v>
      </c>
      <c r="U9">
        <v>40600</v>
      </c>
      <c r="V9">
        <f>IF(A8=Emisiones_CO2_CO2eq_LA[[#This Row],[País]],IFERROR(Emisiones_CO2_CO2eq_LA[[#This Row],[Transporte (kilotoneladas CO₂e)]]-U8,0),0)</f>
        <v>1100</v>
      </c>
      <c r="W9" s="5">
        <f>IF(A8=Emisiones_CO2_CO2eq_LA[[#This Row],[País]],IFERROR(((Emisiones_CO2_CO2eq_LA[[#This Row],[Transporte (kilotoneladas CO₂e)]]-U8)/U8)*100,0),0)</f>
        <v>2.7848101265822782</v>
      </c>
      <c r="X9" s="5">
        <v>1.1386263566760999</v>
      </c>
      <c r="Y9">
        <v>28000</v>
      </c>
      <c r="Z9">
        <f>IF(A8=Emisiones_CO2_CO2eq_LA[[#This Row],[País]],IFERROR(Emisiones_CO2_CO2eq_LA[[#This Row],[Manufactura y Construcción (kilotoneladas CO₂e)]]-Y8,0),0)</f>
        <v>5700</v>
      </c>
      <c r="AA9" s="5">
        <f>IF(A8=Emisiones_CO2_CO2eq_LA[[#This Row],[País]],IFERROR(((Emisiones_CO2_CO2eq_LA[[#This Row],[Manufactura y Construcción (kilotoneladas CO₂e)]]-Y8)/Y8)*100,0),0)</f>
        <v>25.560538116591928</v>
      </c>
      <c r="AB9" s="5">
        <v>0.78525955632834998</v>
      </c>
      <c r="AC9">
        <v>3500</v>
      </c>
      <c r="AD9">
        <f>IF(A8=Emisiones_CO2_CO2eq_LA[[#This Row],[País]],IFERROR(Emisiones_CO2_CO2eq_LA[[#This Row],[Emisiones Fugitivas (kilotoneladas CO₂e)]]-AC8,0),0)</f>
        <v>-2790</v>
      </c>
      <c r="AE9" s="5">
        <f>IF(A8=Emisiones_CO2_CO2eq_LA[[#This Row],[País]],IFERROR(((Emisiones_CO2_CO2eq_LA[[#This Row],[Emisiones Fugitivas (kilotoneladas CO₂e)]]-AC8)/AC8)*100,0),0)</f>
        <v>-44.356120826709059</v>
      </c>
      <c r="AF9" s="5">
        <v>9.8157444541043803E-2</v>
      </c>
      <c r="AG9">
        <v>37500</v>
      </c>
      <c r="AH9">
        <f>IF(A8=Emisiones_CO2_CO2eq_LA[[#This Row],[País]],IFERROR(Emisiones_CO2_CO2eq_LA[[#This Row],[Electricidad y Calor (kilotoneladas CO₂e)]]-AG8,0),0)</f>
        <v>-200</v>
      </c>
      <c r="AI9" s="5">
        <f>IF(A8=Emisiones_CO2_CO2eq_LA[[#This Row],[País]],IFERROR(((Emisiones_CO2_CO2eq_LA[[#This Row],[Electricidad y Calor (kilotoneladas CO₂e)]]-AG8)/AG8)*100,0),0)</f>
        <v>-0.53050397877984079</v>
      </c>
      <c r="AJ9" s="5">
        <v>1.0516869057968901</v>
      </c>
    </row>
    <row r="10" spans="1:36" x14ac:dyDescent="0.25">
      <c r="A10" t="s">
        <v>12</v>
      </c>
      <c r="B10" t="s">
        <v>12</v>
      </c>
      <c r="C10" t="s">
        <v>13</v>
      </c>
      <c r="D10">
        <v>1998</v>
      </c>
      <c r="E10">
        <v>17100</v>
      </c>
      <c r="F10">
        <f>IF(A9=Emisiones_CO2_CO2eq_LA[[#This Row],[País]],IFERROR(Emisiones_CO2_CO2eq_LA[[#This Row],[Edificios (kilotoneladas CO₂e)]]-E9,0),0)</f>
        <v>400</v>
      </c>
      <c r="G10" s="5">
        <f>IF(A9=Emisiones_CO2_CO2eq_LA[[#This Row],[País]],IFERROR(((Emisiones_CO2_CO2eq_LA[[#This Row],[Edificios (kilotoneladas CO₂e)]]-E9)/E9)*100,0),0)</f>
        <v>2.3952095808383236</v>
      </c>
      <c r="H10" s="5">
        <v>0.474170202146244</v>
      </c>
      <c r="I10">
        <v>3190</v>
      </c>
      <c r="J10">
        <f>IF(A9=Emisiones_CO2_CO2eq_LA[[#This Row],[País]],IFERROR(Emisiones_CO2_CO2eq_LA[[#This Row],[Industria (kilotoneladas CO₂e)]]-I9,0),0)</f>
        <v>100</v>
      </c>
      <c r="K10" s="5">
        <f>IF(A9=Emisiones_CO2_CO2eq_LA[[#This Row],[País]],IFERROR(((Emisiones_CO2_CO2eq_LA[[#This Row],[Industria (kilotoneladas CO₂e)]]-I9)/I9)*100,0),0)</f>
        <v>3.2362459546925564</v>
      </c>
      <c r="L10" s="5">
        <v>8.8456312564123896E-2</v>
      </c>
      <c r="M10">
        <v>67900</v>
      </c>
      <c r="N10">
        <f>IF(A9=Emisiones_CO2_CO2eq_LA[[#This Row],[País]],IFERROR(Emisiones_CO2_CO2eq_LA[[#This Row],[UCTUS (kilotoneladas CO₂e)]]-M9,0),0)</f>
        <v>1370</v>
      </c>
      <c r="O10" s="5">
        <f>IF(A9=Emisiones_CO2_CO2eq_LA[[#This Row],[País]],IFERROR(((Emisiones_CO2_CO2eq_LA[[#This Row],[UCTUS (kilotoneladas CO₂e)]]-M9)/M9)*100,0),0)</f>
        <v>2.0592214038779497</v>
      </c>
      <c r="P10" s="5">
        <v>1.88281618279122</v>
      </c>
      <c r="Q10">
        <v>7700</v>
      </c>
      <c r="R10">
        <f>IF(A9=Emisiones_CO2_CO2eq_LA[[#This Row],[País]],IFERROR(Emisiones_CO2_CO2eq_LA[[#This Row],[Otras Quemas de Combustible (kilotoneladas CO₂e)]]-Q9,0),0)</f>
        <v>-400</v>
      </c>
      <c r="S10" s="5">
        <f>IF(A9=Emisiones_CO2_CO2eq_LA[[#This Row],[País]],IFERROR(((Emisiones_CO2_CO2eq_LA[[#This Row],[Otras Quemas de Combustible (kilotoneladas CO₂e)]]-Q9)/Q9)*100,0),0)</f>
        <v>-4.9382716049382713</v>
      </c>
      <c r="T10" s="5">
        <v>0.21</v>
      </c>
      <c r="U10">
        <v>42500</v>
      </c>
      <c r="V10">
        <f>IF(A9=Emisiones_CO2_CO2eq_LA[[#This Row],[País]],IFERROR(Emisiones_CO2_CO2eq_LA[[#This Row],[Transporte (kilotoneladas CO₂e)]]-U9,0),0)</f>
        <v>1900</v>
      </c>
      <c r="W10" s="5">
        <f>IF(A9=Emisiones_CO2_CO2eq_LA[[#This Row],[País]],IFERROR(((Emisiones_CO2_CO2eq_LA[[#This Row],[Transporte (kilotoneladas CO₂e)]]-U9)/U9)*100,0),0)</f>
        <v>4.6798029556650249</v>
      </c>
      <c r="X10" s="5">
        <v>1.1784931924687301</v>
      </c>
      <c r="Y10">
        <v>28600</v>
      </c>
      <c r="Z10">
        <f>IF(A9=Emisiones_CO2_CO2eq_LA[[#This Row],[País]],IFERROR(Emisiones_CO2_CO2eq_LA[[#This Row],[Manufactura y Construcción (kilotoneladas CO₂e)]]-Y9,0),0)</f>
        <v>600</v>
      </c>
      <c r="AA10" s="5">
        <f>IF(A9=Emisiones_CO2_CO2eq_LA[[#This Row],[País]],IFERROR(((Emisiones_CO2_CO2eq_LA[[#This Row],[Manufactura y Construcción (kilotoneladas CO₂e)]]-Y9)/Y9)*100,0),0)</f>
        <v>2.1428571428571428</v>
      </c>
      <c r="AB10" s="5">
        <v>0.79305659540248996</v>
      </c>
      <c r="AC10">
        <v>2300</v>
      </c>
      <c r="AD10">
        <f>IF(A9=Emisiones_CO2_CO2eq_LA[[#This Row],[País]],IFERROR(Emisiones_CO2_CO2eq_LA[[#This Row],[Emisiones Fugitivas (kilotoneladas CO₂e)]]-AC9,0),0)</f>
        <v>-1200</v>
      </c>
      <c r="AE10" s="5">
        <f>IF(A9=Emisiones_CO2_CO2eq_LA[[#This Row],[País]],IFERROR(((Emisiones_CO2_CO2eq_LA[[#This Row],[Emisiones Fugitivas (kilotoneladas CO₂e)]]-AC9)/AC9)*100,0),0)</f>
        <v>-34.285714285714285</v>
      </c>
      <c r="AF10" s="5">
        <v>6.37772786512492E-2</v>
      </c>
      <c r="AG10">
        <v>39500</v>
      </c>
      <c r="AH10">
        <f>IF(A9=Emisiones_CO2_CO2eq_LA[[#This Row],[País]],IFERROR(Emisiones_CO2_CO2eq_LA[[#This Row],[Electricidad y Calor (kilotoneladas CO₂e)]]-AG9,0),0)</f>
        <v>2000</v>
      </c>
      <c r="AI10" s="5">
        <f>IF(A9=Emisiones_CO2_CO2eq_LA[[#This Row],[País]],IFERROR(((Emisiones_CO2_CO2eq_LA[[#This Row],[Electricidad y Calor (kilotoneladas CO₂e)]]-AG9)/AG9)*100,0),0)</f>
        <v>5.3333333333333339</v>
      </c>
      <c r="AJ10" s="5">
        <v>1.0953054377062299</v>
      </c>
    </row>
    <row r="11" spans="1:36" x14ac:dyDescent="0.25">
      <c r="A11" t="s">
        <v>12</v>
      </c>
      <c r="B11" t="s">
        <v>12</v>
      </c>
      <c r="C11" t="s">
        <v>13</v>
      </c>
      <c r="D11">
        <v>1999</v>
      </c>
      <c r="E11">
        <v>18500</v>
      </c>
      <c r="F11">
        <f>IF(A10=Emisiones_CO2_CO2eq_LA[[#This Row],[País]],IFERROR(Emisiones_CO2_CO2eq_LA[[#This Row],[Edificios (kilotoneladas CO₂e)]]-E10,0),0)</f>
        <v>1400</v>
      </c>
      <c r="G11" s="5">
        <f>IF(A10=Emisiones_CO2_CO2eq_LA[[#This Row],[País]],IFERROR(((Emisiones_CO2_CO2eq_LA[[#This Row],[Edificios (kilotoneladas CO₂e)]]-E10)/E10)*100,0),0)</f>
        <v>8.1871345029239766</v>
      </c>
      <c r="H11" s="5">
        <v>0.50730797707516295</v>
      </c>
      <c r="I11">
        <v>3230</v>
      </c>
      <c r="J11">
        <f>IF(A10=Emisiones_CO2_CO2eq_LA[[#This Row],[País]],IFERROR(Emisiones_CO2_CO2eq_LA[[#This Row],[Industria (kilotoneladas CO₂e)]]-I10,0),0)</f>
        <v>40</v>
      </c>
      <c r="K11" s="5">
        <f>IF(A10=Emisiones_CO2_CO2eq_LA[[#This Row],[País]],IFERROR(((Emisiones_CO2_CO2eq_LA[[#This Row],[Industria (kilotoneladas CO₂e)]]-I10)/I10)*100,0),0)</f>
        <v>1.2539184952978055</v>
      </c>
      <c r="L11" s="5">
        <v>8.8573230592042099E-2</v>
      </c>
      <c r="M11">
        <v>67220</v>
      </c>
      <c r="N11">
        <f>IF(A10=Emisiones_CO2_CO2eq_LA[[#This Row],[País]],IFERROR(Emisiones_CO2_CO2eq_LA[[#This Row],[UCTUS (kilotoneladas CO₂e)]]-M10,0),0)</f>
        <v>-680</v>
      </c>
      <c r="O11" s="5">
        <f>IF(A10=Emisiones_CO2_CO2eq_LA[[#This Row],[País]],IFERROR(((Emisiones_CO2_CO2eq_LA[[#This Row],[UCTUS (kilotoneladas CO₂e)]]-M10)/M10)*100,0),0)</f>
        <v>-1.0014727540500736</v>
      </c>
      <c r="P11" s="5">
        <v>1.8433103902158099</v>
      </c>
      <c r="Q11">
        <v>7800</v>
      </c>
      <c r="R11">
        <f>IF(A10=Emisiones_CO2_CO2eq_LA[[#This Row],[País]],IFERROR(Emisiones_CO2_CO2eq_LA[[#This Row],[Otras Quemas de Combustible (kilotoneladas CO₂e)]]-Q10,0),0)</f>
        <v>100</v>
      </c>
      <c r="S11" s="5">
        <f>IF(A10=Emisiones_CO2_CO2eq_LA[[#This Row],[País]],IFERROR(((Emisiones_CO2_CO2eq_LA[[#This Row],[Otras Quemas de Combustible (kilotoneladas CO₂e)]]-Q10)/Q10)*100,0),0)</f>
        <v>1.2987012987012987</v>
      </c>
      <c r="T11" s="5">
        <v>0.21</v>
      </c>
      <c r="U11">
        <v>41100</v>
      </c>
      <c r="V11">
        <f>IF(A10=Emisiones_CO2_CO2eq_LA[[#This Row],[País]],IFERROR(Emisiones_CO2_CO2eq_LA[[#This Row],[Transporte (kilotoneladas CO₂e)]]-U10,0),0)</f>
        <v>-1400</v>
      </c>
      <c r="W11" s="5">
        <f>IF(A10=Emisiones_CO2_CO2eq_LA[[#This Row],[País]],IFERROR(((Emisiones_CO2_CO2eq_LA[[#This Row],[Transporte (kilotoneladas CO₂e)]]-U10)/U10)*100,0),0)</f>
        <v>-3.2941176470588238</v>
      </c>
      <c r="X11" s="5">
        <v>1.1270463706913101</v>
      </c>
      <c r="Y11">
        <v>27500</v>
      </c>
      <c r="Z11">
        <f>IF(A10=Emisiones_CO2_CO2eq_LA[[#This Row],[País]],IFERROR(Emisiones_CO2_CO2eq_LA[[#This Row],[Manufactura y Construcción (kilotoneladas CO₂e)]]-Y10,0),0)</f>
        <v>-1100</v>
      </c>
      <c r="AA11" s="5">
        <f>IF(A10=Emisiones_CO2_CO2eq_LA[[#This Row],[País]],IFERROR(((Emisiones_CO2_CO2eq_LA[[#This Row],[Manufactura y Construcción (kilotoneladas CO₂e)]]-Y10)/Y10)*100,0),0)</f>
        <v>-3.8461538461538463</v>
      </c>
      <c r="AB11" s="5">
        <v>0.75410645240902696</v>
      </c>
      <c r="AC11">
        <v>1640</v>
      </c>
      <c r="AD11">
        <f>IF(A10=Emisiones_CO2_CO2eq_LA[[#This Row],[País]],IFERROR(Emisiones_CO2_CO2eq_LA[[#This Row],[Emisiones Fugitivas (kilotoneladas CO₂e)]]-AC10,0),0)</f>
        <v>-660</v>
      </c>
      <c r="AE11" s="5">
        <f>IF(A10=Emisiones_CO2_CO2eq_LA[[#This Row],[País]],IFERROR(((Emisiones_CO2_CO2eq_LA[[#This Row],[Emisiones Fugitivas (kilotoneladas CO₂e)]]-AC10)/AC10)*100,0),0)</f>
        <v>-28.695652173913043</v>
      </c>
      <c r="AF11" s="5">
        <v>4.4972166616392799E-2</v>
      </c>
      <c r="AG11">
        <v>44400</v>
      </c>
      <c r="AH11">
        <f>IF(A10=Emisiones_CO2_CO2eq_LA[[#This Row],[País]],IFERROR(Emisiones_CO2_CO2eq_LA[[#This Row],[Electricidad y Calor (kilotoneladas CO₂e)]]-AG10,0),0)</f>
        <v>4900</v>
      </c>
      <c r="AI11" s="5">
        <f>IF(A10=Emisiones_CO2_CO2eq_LA[[#This Row],[País]],IFERROR(((Emisiones_CO2_CO2eq_LA[[#This Row],[Electricidad y Calor (kilotoneladas CO₂e)]]-AG10)/AG10)*100,0),0)</f>
        <v>12.405063291139239</v>
      </c>
      <c r="AJ11" s="5">
        <v>1.2175391449803901</v>
      </c>
    </row>
    <row r="12" spans="1:36" x14ac:dyDescent="0.25">
      <c r="A12" t="s">
        <v>12</v>
      </c>
      <c r="B12" t="s">
        <v>12</v>
      </c>
      <c r="C12" t="s">
        <v>13</v>
      </c>
      <c r="D12">
        <v>2000</v>
      </c>
      <c r="E12">
        <v>19400</v>
      </c>
      <c r="F12">
        <f>IF(A11=Emisiones_CO2_CO2eq_LA[[#This Row],[País]],IFERROR(Emisiones_CO2_CO2eq_LA[[#This Row],[Edificios (kilotoneladas CO₂e)]]-E11,0),0)</f>
        <v>900</v>
      </c>
      <c r="G12" s="5">
        <f>IF(A11=Emisiones_CO2_CO2eq_LA[[#This Row],[País]],IFERROR(((Emisiones_CO2_CO2eq_LA[[#This Row],[Edificios (kilotoneladas CO₂e)]]-E11)/E11)*100,0),0)</f>
        <v>4.8648648648648649</v>
      </c>
      <c r="H12" s="5">
        <v>0.52615876976485498</v>
      </c>
      <c r="I12">
        <v>2750</v>
      </c>
      <c r="J12">
        <f>IF(A11=Emisiones_CO2_CO2eq_LA[[#This Row],[País]],IFERROR(Emisiones_CO2_CO2eq_LA[[#This Row],[Industria (kilotoneladas CO₂e)]]-I11,0),0)</f>
        <v>-480</v>
      </c>
      <c r="K12" s="5">
        <f>IF(A11=Emisiones_CO2_CO2eq_LA[[#This Row],[País]],IFERROR(((Emisiones_CO2_CO2eq_LA[[#This Row],[Industria (kilotoneladas CO₂e)]]-I11)/I11)*100,0),0)</f>
        <v>-14.860681114551083</v>
      </c>
      <c r="L12" s="5">
        <v>7.4584361693471796E-2</v>
      </c>
      <c r="M12">
        <v>66480</v>
      </c>
      <c r="N12">
        <f>IF(A11=Emisiones_CO2_CO2eq_LA[[#This Row],[País]],IFERROR(Emisiones_CO2_CO2eq_LA[[#This Row],[UCTUS (kilotoneladas CO₂e)]]-M11,0),0)</f>
        <v>-740</v>
      </c>
      <c r="O12" s="5">
        <f>IF(A11=Emisiones_CO2_CO2eq_LA[[#This Row],[País]],IFERROR(((Emisiones_CO2_CO2eq_LA[[#This Row],[UCTUS (kilotoneladas CO₂e)]]-M11)/M11)*100,0),0)</f>
        <v>-1.1008628384409402</v>
      </c>
      <c r="P12" s="5">
        <v>1.80304304195709</v>
      </c>
      <c r="Q12">
        <v>7600</v>
      </c>
      <c r="R12">
        <f>IF(A11=Emisiones_CO2_CO2eq_LA[[#This Row],[País]],IFERROR(Emisiones_CO2_CO2eq_LA[[#This Row],[Otras Quemas de Combustible (kilotoneladas CO₂e)]]-Q11,0),0)</f>
        <v>-200</v>
      </c>
      <c r="S12" s="5">
        <f>IF(A11=Emisiones_CO2_CO2eq_LA[[#This Row],[País]],IFERROR(((Emisiones_CO2_CO2eq_LA[[#This Row],[Otras Quemas de Combustible (kilotoneladas CO₂e)]]-Q11)/Q11)*100,0),0)</f>
        <v>-2.5641025641025639</v>
      </c>
      <c r="T12" s="5">
        <v>0.21</v>
      </c>
      <c r="U12">
        <v>40300</v>
      </c>
      <c r="V12">
        <f>IF(A11=Emisiones_CO2_CO2eq_LA[[#This Row],[País]],IFERROR(Emisiones_CO2_CO2eq_LA[[#This Row],[Transporte (kilotoneladas CO₂e)]]-U11,0),0)</f>
        <v>-800</v>
      </c>
      <c r="W12" s="5">
        <f>IF(A11=Emisiones_CO2_CO2eq_LA[[#This Row],[País]],IFERROR(((Emisiones_CO2_CO2eq_LA[[#This Row],[Transporte (kilotoneladas CO₂e)]]-U11)/U11)*100,0),0)</f>
        <v>-1.9464720194647203</v>
      </c>
      <c r="X12" s="5">
        <v>1.0929999186352399</v>
      </c>
      <c r="Y12">
        <v>27100</v>
      </c>
      <c r="Z12">
        <f>IF(A11=Emisiones_CO2_CO2eq_LA[[#This Row],[País]],IFERROR(Emisiones_CO2_CO2eq_LA[[#This Row],[Manufactura y Construcción (kilotoneladas CO₂e)]]-Y11,0),0)</f>
        <v>-400</v>
      </c>
      <c r="AA12" s="5">
        <f>IF(A11=Emisiones_CO2_CO2eq_LA[[#This Row],[País]],IFERROR(((Emisiones_CO2_CO2eq_LA[[#This Row],[Manufactura y Construcción (kilotoneladas CO₂e)]]-Y11)/Y11)*100,0),0)</f>
        <v>-1.4545454545454546</v>
      </c>
      <c r="AB12" s="5">
        <v>0.73499498250657702</v>
      </c>
      <c r="AC12">
        <v>1150</v>
      </c>
      <c r="AD12">
        <f>IF(A11=Emisiones_CO2_CO2eq_LA[[#This Row],[País]],IFERROR(Emisiones_CO2_CO2eq_LA[[#This Row],[Emisiones Fugitivas (kilotoneladas CO₂e)]]-AC11,0),0)</f>
        <v>-490</v>
      </c>
      <c r="AE12" s="5">
        <f>IF(A11=Emisiones_CO2_CO2eq_LA[[#This Row],[País]],IFERROR(((Emisiones_CO2_CO2eq_LA[[#This Row],[Emisiones Fugitivas (kilotoneladas CO₂e)]]-AC11)/AC11)*100,0),0)</f>
        <v>-29.878048780487802</v>
      </c>
      <c r="AF12" s="5">
        <v>3.11898239809064E-2</v>
      </c>
      <c r="AG12">
        <v>45000</v>
      </c>
      <c r="AH12">
        <f>IF(A11=Emisiones_CO2_CO2eq_LA[[#This Row],[País]],IFERROR(Emisiones_CO2_CO2eq_LA[[#This Row],[Electricidad y Calor (kilotoneladas CO₂e)]]-AG11,0),0)</f>
        <v>600</v>
      </c>
      <c r="AI12" s="5">
        <f>IF(A11=Emisiones_CO2_CO2eq_LA[[#This Row],[País]],IFERROR(((Emisiones_CO2_CO2eq_LA[[#This Row],[Electricidad y Calor (kilotoneladas CO₂e)]]-AG11)/AG11)*100,0),0)</f>
        <v>1.3513513513513513</v>
      </c>
      <c r="AJ12" s="5">
        <v>1.2204713731659</v>
      </c>
    </row>
    <row r="13" spans="1:36" x14ac:dyDescent="0.25">
      <c r="A13" t="s">
        <v>12</v>
      </c>
      <c r="B13" t="s">
        <v>12</v>
      </c>
      <c r="C13" t="s">
        <v>13</v>
      </c>
      <c r="D13">
        <v>2001</v>
      </c>
      <c r="E13">
        <v>18500</v>
      </c>
      <c r="F13">
        <f>IF(A12=Emisiones_CO2_CO2eq_LA[[#This Row],[País]],IFERROR(Emisiones_CO2_CO2eq_LA[[#This Row],[Edificios (kilotoneladas CO₂e)]]-E12,0),0)</f>
        <v>-900</v>
      </c>
      <c r="G13" s="5">
        <f>IF(A12=Emisiones_CO2_CO2eq_LA[[#This Row],[País]],IFERROR(((Emisiones_CO2_CO2eq_LA[[#This Row],[Edificios (kilotoneladas CO₂e)]]-E12)/E12)*100,0),0)</f>
        <v>-4.6391752577319592</v>
      </c>
      <c r="H13" s="5">
        <v>0.49629788603927399</v>
      </c>
      <c r="I13">
        <v>2460</v>
      </c>
      <c r="J13">
        <f>IF(A12=Emisiones_CO2_CO2eq_LA[[#This Row],[País]],IFERROR(Emisiones_CO2_CO2eq_LA[[#This Row],[Industria (kilotoneladas CO₂e)]]-I12,0),0)</f>
        <v>-290</v>
      </c>
      <c r="K13" s="5">
        <f>IF(A12=Emisiones_CO2_CO2eq_LA[[#This Row],[País]],IFERROR(((Emisiones_CO2_CO2eq_LA[[#This Row],[Industria (kilotoneladas CO₂e)]]-I12)/I12)*100,0),0)</f>
        <v>-10.545454545454545</v>
      </c>
      <c r="L13" s="5">
        <v>6.5994205386844002E-2</v>
      </c>
      <c r="M13">
        <v>86480</v>
      </c>
      <c r="N13">
        <f>IF(A12=Emisiones_CO2_CO2eq_LA[[#This Row],[País]],IFERROR(Emisiones_CO2_CO2eq_LA[[#This Row],[UCTUS (kilotoneladas CO₂e)]]-M12,0),0)</f>
        <v>20000</v>
      </c>
      <c r="O13" s="5">
        <f>IF(A12=Emisiones_CO2_CO2eq_LA[[#This Row],[País]],IFERROR(((Emisiones_CO2_CO2eq_LA[[#This Row],[UCTUS (kilotoneladas CO₂e)]]-M12)/M12)*100,0),0)</f>
        <v>30.084235860409148</v>
      </c>
      <c r="P13" s="5">
        <v>2.3199914153879102</v>
      </c>
      <c r="Q13">
        <v>7100</v>
      </c>
      <c r="R13">
        <f>IF(A12=Emisiones_CO2_CO2eq_LA[[#This Row],[País]],IFERROR(Emisiones_CO2_CO2eq_LA[[#This Row],[Otras Quemas de Combustible (kilotoneladas CO₂e)]]-Q12,0),0)</f>
        <v>-500</v>
      </c>
      <c r="S13" s="5">
        <f>IF(A12=Emisiones_CO2_CO2eq_LA[[#This Row],[País]],IFERROR(((Emisiones_CO2_CO2eq_LA[[#This Row],[Otras Quemas de Combustible (kilotoneladas CO₂e)]]-Q12)/Q12)*100,0),0)</f>
        <v>-6.5789473684210522</v>
      </c>
      <c r="T13" s="5">
        <v>0.19</v>
      </c>
      <c r="U13">
        <v>36600</v>
      </c>
      <c r="V13">
        <f>IF(A12=Emisiones_CO2_CO2eq_LA[[#This Row],[País]],IFERROR(Emisiones_CO2_CO2eq_LA[[#This Row],[Transporte (kilotoneladas CO₂e)]]-U12,0),0)</f>
        <v>-3700</v>
      </c>
      <c r="W13" s="5">
        <f>IF(A12=Emisiones_CO2_CO2eq_LA[[#This Row],[País]],IFERROR(((Emisiones_CO2_CO2eq_LA[[#This Row],[Transporte (kilotoneladas CO₂e)]]-U12)/U12)*100,0),0)</f>
        <v>-9.1811414392059554</v>
      </c>
      <c r="X13" s="5">
        <v>0.98186500697499701</v>
      </c>
      <c r="Y13">
        <v>27600</v>
      </c>
      <c r="Z13">
        <f>IF(A12=Emisiones_CO2_CO2eq_LA[[#This Row],[País]],IFERROR(Emisiones_CO2_CO2eq_LA[[#This Row],[Manufactura y Construcción (kilotoneladas CO₂e)]]-Y12,0),0)</f>
        <v>500</v>
      </c>
      <c r="AA13" s="5">
        <f>IF(A12=Emisiones_CO2_CO2eq_LA[[#This Row],[País]],IFERROR(((Emisiones_CO2_CO2eq_LA[[#This Row],[Manufactura y Construcción (kilotoneladas CO₂e)]]-Y12)/Y12)*100,0),0)</f>
        <v>1.8450184501845017</v>
      </c>
      <c r="AB13" s="5">
        <v>0.740422792145079</v>
      </c>
      <c r="AC13">
        <v>1150</v>
      </c>
      <c r="AD13">
        <f>IF(A12=Emisiones_CO2_CO2eq_LA[[#This Row],[País]],IFERROR(Emisiones_CO2_CO2eq_LA[[#This Row],[Emisiones Fugitivas (kilotoneladas CO₂e)]]-AC12,0),0)</f>
        <v>0</v>
      </c>
      <c r="AE13" s="5">
        <f>IF(A12=Emisiones_CO2_CO2eq_LA[[#This Row],[País]],IFERROR(((Emisiones_CO2_CO2eq_LA[[#This Row],[Emisiones Fugitivas (kilotoneladas CO₂e)]]-AC12)/AC12)*100,0),0)</f>
        <v>0</v>
      </c>
      <c r="AF13" s="5">
        <v>3.0850949672711601E-2</v>
      </c>
      <c r="AG13">
        <v>39000</v>
      </c>
      <c r="AH13">
        <f>IF(A12=Emisiones_CO2_CO2eq_LA[[#This Row],[País]],IFERROR(Emisiones_CO2_CO2eq_LA[[#This Row],[Electricidad y Calor (kilotoneladas CO₂e)]]-AG12,0),0)</f>
        <v>-6000</v>
      </c>
      <c r="AI13" s="5">
        <f>IF(A12=Emisiones_CO2_CO2eq_LA[[#This Row],[País]],IFERROR(((Emisiones_CO2_CO2eq_LA[[#This Row],[Electricidad y Calor (kilotoneladas CO₂e)]]-AG12)/AG12)*100,0),0)</f>
        <v>-13.333333333333334</v>
      </c>
      <c r="AJ13" s="5">
        <v>1.0462495975963</v>
      </c>
    </row>
    <row r="14" spans="1:36" x14ac:dyDescent="0.25">
      <c r="A14" t="s">
        <v>12</v>
      </c>
      <c r="B14" t="s">
        <v>12</v>
      </c>
      <c r="C14" t="s">
        <v>13</v>
      </c>
      <c r="D14">
        <v>2002</v>
      </c>
      <c r="E14">
        <v>17500</v>
      </c>
      <c r="F14">
        <f>IF(A13=Emisiones_CO2_CO2eq_LA[[#This Row],[País]],IFERROR(Emisiones_CO2_CO2eq_LA[[#This Row],[Edificios (kilotoneladas CO₂e)]]-E13,0),0)</f>
        <v>-1000</v>
      </c>
      <c r="G14" s="5">
        <f>IF(A13=Emisiones_CO2_CO2eq_LA[[#This Row],[País]],IFERROR(((Emisiones_CO2_CO2eq_LA[[#This Row],[Edificios (kilotoneladas CO₂e)]]-E13)/E13)*100,0),0)</f>
        <v>-5.4054054054054053</v>
      </c>
      <c r="H14" s="5">
        <v>0.46441271694708303</v>
      </c>
      <c r="I14">
        <v>1720</v>
      </c>
      <c r="J14">
        <f>IF(A13=Emisiones_CO2_CO2eq_LA[[#This Row],[País]],IFERROR(Emisiones_CO2_CO2eq_LA[[#This Row],[Industria (kilotoneladas CO₂e)]]-I13,0),0)</f>
        <v>-740</v>
      </c>
      <c r="K14" s="5">
        <f>IF(A13=Emisiones_CO2_CO2eq_LA[[#This Row],[País]],IFERROR(((Emisiones_CO2_CO2eq_LA[[#This Row],[Industria (kilotoneladas CO₂e)]]-I13)/I13)*100,0),0)</f>
        <v>-30.081300813008134</v>
      </c>
      <c r="L14" s="5">
        <v>4.5645135608513299E-2</v>
      </c>
      <c r="M14">
        <v>92110</v>
      </c>
      <c r="N14">
        <f>IF(A13=Emisiones_CO2_CO2eq_LA[[#This Row],[País]],IFERROR(Emisiones_CO2_CO2eq_LA[[#This Row],[UCTUS (kilotoneladas CO₂e)]]-M13,0),0)</f>
        <v>5630</v>
      </c>
      <c r="O14" s="5">
        <f>IF(A13=Emisiones_CO2_CO2eq_LA[[#This Row],[País]],IFERROR(((Emisiones_CO2_CO2eq_LA[[#This Row],[UCTUS (kilotoneladas CO₂e)]]-M13)/M13)*100,0),0)</f>
        <v>6.5101757631822386</v>
      </c>
      <c r="P14" s="5">
        <v>2.44440316331404</v>
      </c>
      <c r="Q14">
        <v>7200</v>
      </c>
      <c r="R14">
        <f>IF(A13=Emisiones_CO2_CO2eq_LA[[#This Row],[País]],IFERROR(Emisiones_CO2_CO2eq_LA[[#This Row],[Otras Quemas de Combustible (kilotoneladas CO₂e)]]-Q13,0),0)</f>
        <v>100</v>
      </c>
      <c r="S14" s="5">
        <f>IF(A13=Emisiones_CO2_CO2eq_LA[[#This Row],[País]],IFERROR(((Emisiones_CO2_CO2eq_LA[[#This Row],[Otras Quemas de Combustible (kilotoneladas CO₂e)]]-Q13)/Q13)*100,0),0)</f>
        <v>1.4084507042253522</v>
      </c>
      <c r="T14" s="5">
        <v>0.19</v>
      </c>
      <c r="U14">
        <v>34100</v>
      </c>
      <c r="V14">
        <f>IF(A13=Emisiones_CO2_CO2eq_LA[[#This Row],[País]],IFERROR(Emisiones_CO2_CO2eq_LA[[#This Row],[Transporte (kilotoneladas CO₂e)]]-U13,0),0)</f>
        <v>-2500</v>
      </c>
      <c r="W14" s="5">
        <f>IF(A13=Emisiones_CO2_CO2eq_LA[[#This Row],[País]],IFERROR(((Emisiones_CO2_CO2eq_LA[[#This Row],[Transporte (kilotoneladas CO₂e)]]-U13)/U13)*100,0),0)</f>
        <v>-6.8306010928961758</v>
      </c>
      <c r="X14" s="5">
        <v>0.90494135130831699</v>
      </c>
      <c r="Y14">
        <v>26200</v>
      </c>
      <c r="Z14">
        <f>IF(A13=Emisiones_CO2_CO2eq_LA[[#This Row],[País]],IFERROR(Emisiones_CO2_CO2eq_LA[[#This Row],[Manufactura y Construcción (kilotoneladas CO₂e)]]-Y13,0),0)</f>
        <v>-1400</v>
      </c>
      <c r="AA14" s="5">
        <f>IF(A13=Emisiones_CO2_CO2eq_LA[[#This Row],[País]],IFERROR(((Emisiones_CO2_CO2eq_LA[[#This Row],[Manufactura y Construcción (kilotoneladas CO₂e)]]-Y13)/Y13)*100,0),0)</f>
        <v>-5.0724637681159424</v>
      </c>
      <c r="AB14" s="5">
        <v>0.69529218194363296</v>
      </c>
      <c r="AC14">
        <v>1530</v>
      </c>
      <c r="AD14">
        <f>IF(A13=Emisiones_CO2_CO2eq_LA[[#This Row],[País]],IFERROR(Emisiones_CO2_CO2eq_LA[[#This Row],[Emisiones Fugitivas (kilotoneladas CO₂e)]]-AC13,0),0)</f>
        <v>380</v>
      </c>
      <c r="AE14" s="5">
        <f>IF(A13=Emisiones_CO2_CO2eq_LA[[#This Row],[País]],IFERROR(((Emisiones_CO2_CO2eq_LA[[#This Row],[Emisiones Fugitivas (kilotoneladas CO₂e)]]-AC13)/AC13)*100,0),0)</f>
        <v>33.043478260869563</v>
      </c>
      <c r="AF14" s="5">
        <v>4.0602940395945003E-2</v>
      </c>
      <c r="AG14">
        <v>36600</v>
      </c>
      <c r="AH14">
        <f>IF(A13=Emisiones_CO2_CO2eq_LA[[#This Row],[País]],IFERROR(Emisiones_CO2_CO2eq_LA[[#This Row],[Electricidad y Calor (kilotoneladas CO₂e)]]-AG13,0),0)</f>
        <v>-2400</v>
      </c>
      <c r="AI14" s="5">
        <f>IF(A13=Emisiones_CO2_CO2eq_LA[[#This Row],[País]],IFERROR(((Emisiones_CO2_CO2eq_LA[[#This Row],[Electricidad y Calor (kilotoneladas CO₂e)]]-AG13)/AG13)*100,0),0)</f>
        <v>-6.1538461538461542</v>
      </c>
      <c r="AJ14" s="5">
        <v>0.97128602515789997</v>
      </c>
    </row>
    <row r="15" spans="1:36" x14ac:dyDescent="0.25">
      <c r="A15" t="s">
        <v>12</v>
      </c>
      <c r="B15" t="s">
        <v>12</v>
      </c>
      <c r="C15" t="s">
        <v>13</v>
      </c>
      <c r="D15">
        <v>2003</v>
      </c>
      <c r="E15">
        <v>18600</v>
      </c>
      <c r="F15">
        <f>IF(A14=Emisiones_CO2_CO2eq_LA[[#This Row],[País]],IFERROR(Emisiones_CO2_CO2eq_LA[[#This Row],[Edificios (kilotoneladas CO₂e)]]-E14,0),0)</f>
        <v>1100</v>
      </c>
      <c r="G15" s="5">
        <f>IF(A14=Emisiones_CO2_CO2eq_LA[[#This Row],[País]],IFERROR(((Emisiones_CO2_CO2eq_LA[[#This Row],[Edificios (kilotoneladas CO₂e)]]-E14)/E14)*100,0),0)</f>
        <v>6.2857142857142865</v>
      </c>
      <c r="H15" s="5">
        <v>0.48834278512917401</v>
      </c>
      <c r="I15">
        <v>2270</v>
      </c>
      <c r="J15">
        <f>IF(A14=Emisiones_CO2_CO2eq_LA[[#This Row],[País]],IFERROR(Emisiones_CO2_CO2eq_LA[[#This Row],[Industria (kilotoneladas CO₂e)]]-I14,0),0)</f>
        <v>550</v>
      </c>
      <c r="K15" s="5">
        <f>IF(A14=Emisiones_CO2_CO2eq_LA[[#This Row],[País]],IFERROR(((Emisiones_CO2_CO2eq_LA[[#This Row],[Industria (kilotoneladas CO₂e)]]-I14)/I14)*100,0),0)</f>
        <v>31.976744186046513</v>
      </c>
      <c r="L15" s="5">
        <v>5.9598823776517498E-2</v>
      </c>
      <c r="M15">
        <v>90670</v>
      </c>
      <c r="N15">
        <f>IF(A14=Emisiones_CO2_CO2eq_LA[[#This Row],[País]],IFERROR(Emisiones_CO2_CO2eq_LA[[#This Row],[UCTUS (kilotoneladas CO₂e)]]-M14,0),0)</f>
        <v>-1440</v>
      </c>
      <c r="O15" s="5">
        <f>IF(A14=Emisiones_CO2_CO2eq_LA[[#This Row],[País]],IFERROR(((Emisiones_CO2_CO2eq_LA[[#This Row],[UCTUS (kilotoneladas CO₂e)]]-M14)/M14)*100,0),0)</f>
        <v>-1.5633481706655086</v>
      </c>
      <c r="P15" s="5">
        <v>2.3805398025624802</v>
      </c>
      <c r="Q15">
        <v>8400</v>
      </c>
      <c r="R15">
        <f>IF(A14=Emisiones_CO2_CO2eq_LA[[#This Row],[País]],IFERROR(Emisiones_CO2_CO2eq_LA[[#This Row],[Otras Quemas de Combustible (kilotoneladas CO₂e)]]-Q14,0),0)</f>
        <v>1200</v>
      </c>
      <c r="S15" s="5">
        <f>IF(A14=Emisiones_CO2_CO2eq_LA[[#This Row],[País]],IFERROR(((Emisiones_CO2_CO2eq_LA[[#This Row],[Otras Quemas de Combustible (kilotoneladas CO₂e)]]-Q14)/Q14)*100,0),0)</f>
        <v>16.666666666666664</v>
      </c>
      <c r="T15" s="5">
        <v>0.22</v>
      </c>
      <c r="U15">
        <v>35000</v>
      </c>
      <c r="V15">
        <f>IF(A14=Emisiones_CO2_CO2eq_LA[[#This Row],[País]],IFERROR(Emisiones_CO2_CO2eq_LA[[#This Row],[Transporte (kilotoneladas CO₂e)]]-U14,0),0)</f>
        <v>900</v>
      </c>
      <c r="W15" s="5">
        <f>IF(A14=Emisiones_CO2_CO2eq_LA[[#This Row],[País]],IFERROR(((Emisiones_CO2_CO2eq_LA[[#This Row],[Transporte (kilotoneladas CO₂e)]]-U14)/U14)*100,0),0)</f>
        <v>2.6392961876832843</v>
      </c>
      <c r="X15" s="5">
        <v>0.91892459567317797</v>
      </c>
      <c r="Y15">
        <v>28500</v>
      </c>
      <c r="Z15">
        <f>IF(A14=Emisiones_CO2_CO2eq_LA[[#This Row],[País]],IFERROR(Emisiones_CO2_CO2eq_LA[[#This Row],[Manufactura y Construcción (kilotoneladas CO₂e)]]-Y14,0),0)</f>
        <v>2300</v>
      </c>
      <c r="AA15" s="5">
        <f>IF(A14=Emisiones_CO2_CO2eq_LA[[#This Row],[País]],IFERROR(((Emisiones_CO2_CO2eq_LA[[#This Row],[Manufactura y Construcción (kilotoneladas CO₂e)]]-Y14)/Y14)*100,0),0)</f>
        <v>8.778625954198473</v>
      </c>
      <c r="AB15" s="5">
        <v>0.74826717076244398</v>
      </c>
      <c r="AC15">
        <v>2020</v>
      </c>
      <c r="AD15">
        <f>IF(A14=Emisiones_CO2_CO2eq_LA[[#This Row],[País]],IFERROR(Emisiones_CO2_CO2eq_LA[[#This Row],[Emisiones Fugitivas (kilotoneladas CO₂e)]]-AC14,0),0)</f>
        <v>490</v>
      </c>
      <c r="AE15" s="5">
        <f>IF(A14=Emisiones_CO2_CO2eq_LA[[#This Row],[País]],IFERROR(((Emisiones_CO2_CO2eq_LA[[#This Row],[Emisiones Fugitivas (kilotoneladas CO₂e)]]-AC14)/AC14)*100,0),0)</f>
        <v>32.026143790849673</v>
      </c>
      <c r="AF15" s="5">
        <v>5.3035076664566201E-2</v>
      </c>
      <c r="AG15">
        <v>40400</v>
      </c>
      <c r="AH15">
        <f>IF(A14=Emisiones_CO2_CO2eq_LA[[#This Row],[País]],IFERROR(Emisiones_CO2_CO2eq_LA[[#This Row],[Electricidad y Calor (kilotoneladas CO₂e)]]-AG14,0),0)</f>
        <v>3800</v>
      </c>
      <c r="AI15" s="5">
        <f>IF(A14=Emisiones_CO2_CO2eq_LA[[#This Row],[País]],IFERROR(((Emisiones_CO2_CO2eq_LA[[#This Row],[Electricidad y Calor (kilotoneladas CO₂e)]]-AG14)/AG14)*100,0),0)</f>
        <v>10.382513661202186</v>
      </c>
      <c r="AJ15" s="5">
        <v>1.0607015332913201</v>
      </c>
    </row>
    <row r="16" spans="1:36" x14ac:dyDescent="0.25">
      <c r="A16" t="s">
        <v>12</v>
      </c>
      <c r="B16" t="s">
        <v>12</v>
      </c>
      <c r="C16" t="s">
        <v>13</v>
      </c>
      <c r="D16">
        <v>2004</v>
      </c>
      <c r="E16">
        <v>19400</v>
      </c>
      <c r="F16">
        <f>IF(A15=Emisiones_CO2_CO2eq_LA[[#This Row],[País]],IFERROR(Emisiones_CO2_CO2eq_LA[[#This Row],[Edificios (kilotoneladas CO₂e)]]-E15,0),0)</f>
        <v>800</v>
      </c>
      <c r="G16" s="5">
        <f>IF(A15=Emisiones_CO2_CO2eq_LA[[#This Row],[País]],IFERROR(((Emisiones_CO2_CO2eq_LA[[#This Row],[Edificios (kilotoneladas CO₂e)]]-E15)/E15)*100,0),0)</f>
        <v>4.3010752688172049</v>
      </c>
      <c r="H16" s="5">
        <v>0.50400083134157703</v>
      </c>
      <c r="I16">
        <v>2690</v>
      </c>
      <c r="J16">
        <f>IF(A15=Emisiones_CO2_CO2eq_LA[[#This Row],[País]],IFERROR(Emisiones_CO2_CO2eq_LA[[#This Row],[Industria (kilotoneladas CO₂e)]]-I15,0),0)</f>
        <v>420</v>
      </c>
      <c r="K16" s="5">
        <f>IF(A15=Emisiones_CO2_CO2eq_LA[[#This Row],[País]],IFERROR(((Emisiones_CO2_CO2eq_LA[[#This Row],[Industria (kilotoneladas CO₂e)]]-I15)/I15)*100,0),0)</f>
        <v>18.502202643171806</v>
      </c>
      <c r="L16" s="5">
        <v>6.9884651356125899E-2</v>
      </c>
      <c r="M16">
        <v>98900</v>
      </c>
      <c r="N16">
        <f>IF(A15=Emisiones_CO2_CO2eq_LA[[#This Row],[País]],IFERROR(Emisiones_CO2_CO2eq_LA[[#This Row],[UCTUS (kilotoneladas CO₂e)]]-M15,0),0)</f>
        <v>8230</v>
      </c>
      <c r="O16" s="5">
        <f>IF(A15=Emisiones_CO2_CO2eq_LA[[#This Row],[País]],IFERROR(((Emisiones_CO2_CO2eq_LA[[#This Row],[UCTUS (kilotoneladas CO₂e)]]-M15)/M15)*100,0),0)</f>
        <v>9.0768721738171401</v>
      </c>
      <c r="P16" s="5">
        <v>2.5693650628702001</v>
      </c>
      <c r="Q16">
        <v>10200</v>
      </c>
      <c r="R16">
        <f>IF(A15=Emisiones_CO2_CO2eq_LA[[#This Row],[País]],IFERROR(Emisiones_CO2_CO2eq_LA[[#This Row],[Otras Quemas de Combustible (kilotoneladas CO₂e)]]-Q15,0),0)</f>
        <v>1800</v>
      </c>
      <c r="S16" s="5">
        <f>IF(A15=Emisiones_CO2_CO2eq_LA[[#This Row],[País]],IFERROR(((Emisiones_CO2_CO2eq_LA[[#This Row],[Otras Quemas de Combustible (kilotoneladas CO₂e)]]-Q15)/Q15)*100,0),0)</f>
        <v>21.428571428571427</v>
      </c>
      <c r="T16" s="5">
        <v>0.26</v>
      </c>
      <c r="U16">
        <v>37900</v>
      </c>
      <c r="V16">
        <f>IF(A15=Emisiones_CO2_CO2eq_LA[[#This Row],[País]],IFERROR(Emisiones_CO2_CO2eq_LA[[#This Row],[Transporte (kilotoneladas CO₂e)]]-U15,0),0)</f>
        <v>2900</v>
      </c>
      <c r="W16" s="5">
        <f>IF(A15=Emisiones_CO2_CO2eq_LA[[#This Row],[País]],IFERROR(((Emisiones_CO2_CO2eq_LA[[#This Row],[Transporte (kilotoneladas CO₂e)]]-U15)/U15)*100,0),0)</f>
        <v>8.2857142857142847</v>
      </c>
      <c r="X16" s="5">
        <v>0.98462018081679303</v>
      </c>
      <c r="Y16">
        <v>32299.999999999898</v>
      </c>
      <c r="Z16">
        <f>IF(A15=Emisiones_CO2_CO2eq_LA[[#This Row],[País]],IFERROR(Emisiones_CO2_CO2eq_LA[[#This Row],[Manufactura y Construcción (kilotoneladas CO₂e)]]-Y15,0),0)</f>
        <v>3799.9999999998981</v>
      </c>
      <c r="AA16" s="5">
        <f>IF(A15=Emisiones_CO2_CO2eq_LA[[#This Row],[País]],IFERROR(((Emisiones_CO2_CO2eq_LA[[#This Row],[Manufactura y Construcción (kilotoneladas CO₂e)]]-Y15)/Y15)*100,0),0)</f>
        <v>13.333333333332975</v>
      </c>
      <c r="AB16" s="5">
        <v>0.83913540475943005</v>
      </c>
      <c r="AC16">
        <v>1590</v>
      </c>
      <c r="AD16">
        <f>IF(A15=Emisiones_CO2_CO2eq_LA[[#This Row],[País]],IFERROR(Emisiones_CO2_CO2eq_LA[[#This Row],[Emisiones Fugitivas (kilotoneladas CO₂e)]]-AC15,0),0)</f>
        <v>-430</v>
      </c>
      <c r="AE16" s="5">
        <f>IF(A15=Emisiones_CO2_CO2eq_LA[[#This Row],[País]],IFERROR(((Emisiones_CO2_CO2eq_LA[[#This Row],[Emisiones Fugitivas (kilotoneladas CO₂e)]]-AC15)/AC15)*100,0),0)</f>
        <v>-21.287128712871286</v>
      </c>
      <c r="AF16" s="5">
        <v>4.1307284630572497E-2</v>
      </c>
      <c r="AG16">
        <v>46800</v>
      </c>
      <c r="AH16">
        <f>IF(A15=Emisiones_CO2_CO2eq_LA[[#This Row],[País]],IFERROR(Emisiones_CO2_CO2eq_LA[[#This Row],[Electricidad y Calor (kilotoneladas CO₂e)]]-AG15,0),0)</f>
        <v>6400</v>
      </c>
      <c r="AI16" s="5">
        <f>IF(A15=Emisiones_CO2_CO2eq_LA[[#This Row],[País]],IFERROR(((Emisiones_CO2_CO2eq_LA[[#This Row],[Electricidad y Calor (kilotoneladas CO₂e)]]-AG15)/AG15)*100,0),0)</f>
        <v>15.841584158415841</v>
      </c>
      <c r="AJ16" s="5">
        <v>1.2158370570508099</v>
      </c>
    </row>
    <row r="17" spans="1:36" x14ac:dyDescent="0.25">
      <c r="A17" t="s">
        <v>12</v>
      </c>
      <c r="B17" t="s">
        <v>12</v>
      </c>
      <c r="C17" t="s">
        <v>13</v>
      </c>
      <c r="D17">
        <v>2005</v>
      </c>
      <c r="E17">
        <v>20500</v>
      </c>
      <c r="F17">
        <f>IF(A16=Emisiones_CO2_CO2eq_LA[[#This Row],[País]],IFERROR(Emisiones_CO2_CO2eq_LA[[#This Row],[Edificios (kilotoneladas CO₂e)]]-E16,0),0)</f>
        <v>1100</v>
      </c>
      <c r="G17" s="5">
        <f>IF(A16=Emisiones_CO2_CO2eq_LA[[#This Row],[País]],IFERROR(((Emisiones_CO2_CO2eq_LA[[#This Row],[Edificios (kilotoneladas CO₂e)]]-E16)/E16)*100,0),0)</f>
        <v>5.6701030927835054</v>
      </c>
      <c r="H17" s="5">
        <v>0.52708713650271199</v>
      </c>
      <c r="I17">
        <v>3230</v>
      </c>
      <c r="J17">
        <f>IF(A16=Emisiones_CO2_CO2eq_LA[[#This Row],[País]],IFERROR(Emisiones_CO2_CO2eq_LA[[#This Row],[Industria (kilotoneladas CO₂e)]]-I16,0),0)</f>
        <v>540</v>
      </c>
      <c r="K17" s="5">
        <f>IF(A16=Emisiones_CO2_CO2eq_LA[[#This Row],[País]],IFERROR(((Emisiones_CO2_CO2eq_LA[[#This Row],[Industria (kilotoneladas CO₂e)]]-I16)/I16)*100,0),0)</f>
        <v>20.074349442379184</v>
      </c>
      <c r="L17" s="5">
        <v>8.3048363458720006E-2</v>
      </c>
      <c r="M17">
        <v>94200</v>
      </c>
      <c r="N17">
        <f>IF(A16=Emisiones_CO2_CO2eq_LA[[#This Row],[País]],IFERROR(Emisiones_CO2_CO2eq_LA[[#This Row],[UCTUS (kilotoneladas CO₂e)]]-M16,0),0)</f>
        <v>-4700</v>
      </c>
      <c r="O17" s="5">
        <f>IF(A16=Emisiones_CO2_CO2eq_LA[[#This Row],[País]],IFERROR(((Emisiones_CO2_CO2eq_LA[[#This Row],[UCTUS (kilotoneladas CO₂e)]]-M16)/M16)*100,0),0)</f>
        <v>-4.7522750252780588</v>
      </c>
      <c r="P17" s="5">
        <v>2.4220296711490499</v>
      </c>
      <c r="Q17">
        <v>10800</v>
      </c>
      <c r="R17">
        <f>IF(A16=Emisiones_CO2_CO2eq_LA[[#This Row],[País]],IFERROR(Emisiones_CO2_CO2eq_LA[[#This Row],[Otras Quemas de Combustible (kilotoneladas CO₂e)]]-Q16,0),0)</f>
        <v>600</v>
      </c>
      <c r="S17" s="5">
        <f>IF(A16=Emisiones_CO2_CO2eq_LA[[#This Row],[País]],IFERROR(((Emisiones_CO2_CO2eq_LA[[#This Row],[Otras Quemas de Combustible (kilotoneladas CO₂e)]]-Q16)/Q16)*100,0),0)</f>
        <v>5.8823529411764701</v>
      </c>
      <c r="T17" s="5">
        <v>0.28000000000000003</v>
      </c>
      <c r="U17">
        <v>39600</v>
      </c>
      <c r="V17">
        <f>IF(A16=Emisiones_CO2_CO2eq_LA[[#This Row],[País]],IFERROR(Emisiones_CO2_CO2eq_LA[[#This Row],[Transporte (kilotoneladas CO₂e)]]-U16,0),0)</f>
        <v>1700</v>
      </c>
      <c r="W17" s="5">
        <f>IF(A16=Emisiones_CO2_CO2eq_LA[[#This Row],[País]],IFERROR(((Emisiones_CO2_CO2eq_LA[[#This Row],[Transporte (kilotoneladas CO₂e)]]-U16)/U16)*100,0),0)</f>
        <v>4.4854881266490763</v>
      </c>
      <c r="X17" s="5">
        <v>1.0181780783174299</v>
      </c>
      <c r="Y17">
        <v>31100</v>
      </c>
      <c r="Z17">
        <f>IF(A16=Emisiones_CO2_CO2eq_LA[[#This Row],[País]],IFERROR(Emisiones_CO2_CO2eq_LA[[#This Row],[Manufactura y Construcción (kilotoneladas CO₂e)]]-Y16,0),0)</f>
        <v>-1199.9999999998981</v>
      </c>
      <c r="AA17" s="5">
        <f>IF(A16=Emisiones_CO2_CO2eq_LA[[#This Row],[País]],IFERROR(((Emisiones_CO2_CO2eq_LA[[#This Row],[Manufactura y Construcción (kilotoneladas CO₂e)]]-Y16)/Y16)*100,0),0)</f>
        <v>-3.7151702786374674</v>
      </c>
      <c r="AB17" s="5">
        <v>0.79962975342606601</v>
      </c>
      <c r="AC17">
        <v>1260</v>
      </c>
      <c r="AD17">
        <f>IF(A16=Emisiones_CO2_CO2eq_LA[[#This Row],[País]],IFERROR(Emisiones_CO2_CO2eq_LA[[#This Row],[Emisiones Fugitivas (kilotoneladas CO₂e)]]-AC16,0),0)</f>
        <v>-330</v>
      </c>
      <c r="AE17" s="5">
        <f>IF(A16=Emisiones_CO2_CO2eq_LA[[#This Row],[País]],IFERROR(((Emisiones_CO2_CO2eq_LA[[#This Row],[Emisiones Fugitivas (kilotoneladas CO₂e)]]-AC16)/AC16)*100,0),0)</f>
        <v>-20.754716981132077</v>
      </c>
      <c r="AF17" s="5">
        <v>3.23965752191911E-2</v>
      </c>
      <c r="AG17">
        <v>47500</v>
      </c>
      <c r="AH17">
        <f>IF(A16=Emisiones_CO2_CO2eq_LA[[#This Row],[País]],IFERROR(Emisiones_CO2_CO2eq_LA[[#This Row],[Electricidad y Calor (kilotoneladas CO₂e)]]-AG16,0),0)</f>
        <v>700</v>
      </c>
      <c r="AI17" s="5">
        <f>IF(A16=Emisiones_CO2_CO2eq_LA[[#This Row],[País]],IFERROR(((Emisiones_CO2_CO2eq_LA[[#This Row],[Electricidad y Calor (kilotoneladas CO₂e)]]-AG16)/AG16)*100,0),0)</f>
        <v>1.4957264957264957</v>
      </c>
      <c r="AJ17" s="5">
        <v>1.2212994626282301</v>
      </c>
    </row>
    <row r="18" spans="1:36" x14ac:dyDescent="0.25">
      <c r="A18" t="s">
        <v>12</v>
      </c>
      <c r="B18" t="s">
        <v>12</v>
      </c>
      <c r="C18" t="s">
        <v>13</v>
      </c>
      <c r="D18">
        <v>2006</v>
      </c>
      <c r="E18">
        <v>22800</v>
      </c>
      <c r="F18">
        <f>IF(A17=Emisiones_CO2_CO2eq_LA[[#This Row],[País]],IFERROR(Emisiones_CO2_CO2eq_LA[[#This Row],[Edificios (kilotoneladas CO₂e)]]-E17,0),0)</f>
        <v>2300</v>
      </c>
      <c r="G18" s="5">
        <f>IF(A17=Emisiones_CO2_CO2eq_LA[[#This Row],[País]],IFERROR(((Emisiones_CO2_CO2eq_LA[[#This Row],[Edificios (kilotoneladas CO₂e)]]-E17)/E17)*100,0),0)</f>
        <v>11.219512195121952</v>
      </c>
      <c r="H18" s="5">
        <v>0.58030033087299504</v>
      </c>
      <c r="I18">
        <v>3770</v>
      </c>
      <c r="J18">
        <f>IF(A17=Emisiones_CO2_CO2eq_LA[[#This Row],[País]],IFERROR(Emisiones_CO2_CO2eq_LA[[#This Row],[Industria (kilotoneladas CO₂e)]]-I17,0),0)</f>
        <v>540</v>
      </c>
      <c r="K18" s="5">
        <f>IF(A17=Emisiones_CO2_CO2eq_LA[[#This Row],[País]],IFERROR(((Emisiones_CO2_CO2eq_LA[[#This Row],[Industria (kilotoneladas CO₂e)]]-I17)/I17)*100,0),0)</f>
        <v>16.718266253869967</v>
      </c>
      <c r="L18" s="5">
        <v>9.5953168745227704E-2</v>
      </c>
      <c r="M18">
        <v>111520</v>
      </c>
      <c r="N18">
        <f>IF(A17=Emisiones_CO2_CO2eq_LA[[#This Row],[País]],IFERROR(Emisiones_CO2_CO2eq_LA[[#This Row],[UCTUS (kilotoneladas CO₂e)]]-M17,0),0)</f>
        <v>17320</v>
      </c>
      <c r="O18" s="5">
        <f>IF(A17=Emisiones_CO2_CO2eq_LA[[#This Row],[País]],IFERROR(((Emisiones_CO2_CO2eq_LA[[#This Row],[UCTUS (kilotoneladas CO₂e)]]-M17)/M17)*100,0),0)</f>
        <v>18.386411889596602</v>
      </c>
      <c r="P18" s="5">
        <v>2.8383812674980899</v>
      </c>
      <c r="Q18">
        <v>10000</v>
      </c>
      <c r="R18">
        <f>IF(A17=Emisiones_CO2_CO2eq_LA[[#This Row],[País]],IFERROR(Emisiones_CO2_CO2eq_LA[[#This Row],[Otras Quemas de Combustible (kilotoneladas CO₂e)]]-Q17,0),0)</f>
        <v>-800</v>
      </c>
      <c r="S18" s="5">
        <f>IF(A17=Emisiones_CO2_CO2eq_LA[[#This Row],[País]],IFERROR(((Emisiones_CO2_CO2eq_LA[[#This Row],[Otras Quemas de Combustible (kilotoneladas CO₂e)]]-Q17)/Q17)*100,0),0)</f>
        <v>-7.4074074074074066</v>
      </c>
      <c r="T18" s="5">
        <v>0.25</v>
      </c>
      <c r="U18">
        <v>41800</v>
      </c>
      <c r="V18">
        <f>IF(A17=Emisiones_CO2_CO2eq_LA[[#This Row],[País]],IFERROR(Emisiones_CO2_CO2eq_LA[[#This Row],[Transporte (kilotoneladas CO₂e)]]-U17,0),0)</f>
        <v>2200</v>
      </c>
      <c r="W18" s="5">
        <f>IF(A17=Emisiones_CO2_CO2eq_LA[[#This Row],[País]],IFERROR(((Emisiones_CO2_CO2eq_LA[[#This Row],[Transporte (kilotoneladas CO₂e)]]-U17)/U17)*100,0),0)</f>
        <v>5.5555555555555554</v>
      </c>
      <c r="X18" s="5">
        <v>1.06388393993382</v>
      </c>
      <c r="Y18">
        <v>33800</v>
      </c>
      <c r="Z18">
        <f>IF(A17=Emisiones_CO2_CO2eq_LA[[#This Row],[País]],IFERROR(Emisiones_CO2_CO2eq_LA[[#This Row],[Manufactura y Construcción (kilotoneladas CO₂e)]]-Y17,0),0)</f>
        <v>2700</v>
      </c>
      <c r="AA18" s="5">
        <f>IF(A17=Emisiones_CO2_CO2eq_LA[[#This Row],[País]],IFERROR(((Emisiones_CO2_CO2eq_LA[[#This Row],[Manufactura y Construcción (kilotoneladas CO₂e)]]-Y17)/Y17)*100,0),0)</f>
        <v>8.6816720257234739</v>
      </c>
      <c r="AB18" s="5">
        <v>0.86026978875031801</v>
      </c>
      <c r="AC18">
        <v>1260</v>
      </c>
      <c r="AD18">
        <f>IF(A17=Emisiones_CO2_CO2eq_LA[[#This Row],[País]],IFERROR(Emisiones_CO2_CO2eq_LA[[#This Row],[Emisiones Fugitivas (kilotoneladas CO₂e)]]-AC17,0),0)</f>
        <v>0</v>
      </c>
      <c r="AE18" s="5">
        <f>IF(A17=Emisiones_CO2_CO2eq_LA[[#This Row],[País]],IFERROR(((Emisiones_CO2_CO2eq_LA[[#This Row],[Emisiones Fugitivas (kilotoneladas CO₂e)]]-AC17)/AC17)*100,0),0)</f>
        <v>0</v>
      </c>
      <c r="AF18" s="5">
        <v>3.2069228811402298E-2</v>
      </c>
      <c r="AG18">
        <v>50400</v>
      </c>
      <c r="AH18">
        <f>IF(A17=Emisiones_CO2_CO2eq_LA[[#This Row],[País]],IFERROR(Emisiones_CO2_CO2eq_LA[[#This Row],[Electricidad y Calor (kilotoneladas CO₂e)]]-AG17,0),0)</f>
        <v>2900</v>
      </c>
      <c r="AI18" s="5">
        <f>IF(A17=Emisiones_CO2_CO2eq_LA[[#This Row],[País]],IFERROR(((Emisiones_CO2_CO2eq_LA[[#This Row],[Electricidad y Calor (kilotoneladas CO₂e)]]-AG17)/AG17)*100,0),0)</f>
        <v>6.1052631578947363</v>
      </c>
      <c r="AJ18" s="5">
        <v>1.28276915245609</v>
      </c>
    </row>
    <row r="19" spans="1:36" x14ac:dyDescent="0.25">
      <c r="A19" t="s">
        <v>12</v>
      </c>
      <c r="B19" t="s">
        <v>12</v>
      </c>
      <c r="C19" t="s">
        <v>13</v>
      </c>
      <c r="D19">
        <v>2007</v>
      </c>
      <c r="E19">
        <v>24200</v>
      </c>
      <c r="F19">
        <f>IF(A18=Emisiones_CO2_CO2eq_LA[[#This Row],[País]],IFERROR(Emisiones_CO2_CO2eq_LA[[#This Row],[Edificios (kilotoneladas CO₂e)]]-E18,0),0)</f>
        <v>1400</v>
      </c>
      <c r="G19" s="5">
        <f>IF(A18=Emisiones_CO2_CO2eq_LA[[#This Row],[País]],IFERROR(((Emisiones_CO2_CO2eq_LA[[#This Row],[Edificios (kilotoneladas CO₂e)]]-E18)/E18)*100,0),0)</f>
        <v>6.140350877192982</v>
      </c>
      <c r="H19" s="5">
        <v>0.60981755871383903</v>
      </c>
      <c r="I19">
        <v>3990</v>
      </c>
      <c r="J19">
        <f>IF(A18=Emisiones_CO2_CO2eq_LA[[#This Row],[País]],IFERROR(Emisiones_CO2_CO2eq_LA[[#This Row],[Industria (kilotoneladas CO₂e)]]-I18,0),0)</f>
        <v>220</v>
      </c>
      <c r="K19" s="5">
        <f>IF(A18=Emisiones_CO2_CO2eq_LA[[#This Row],[País]],IFERROR(((Emisiones_CO2_CO2eq_LA[[#This Row],[Industria (kilotoneladas CO₂e)]]-I18)/I18)*100,0),0)</f>
        <v>5.8355437665782492</v>
      </c>
      <c r="L19" s="5">
        <v>0.100544299969761</v>
      </c>
      <c r="M19">
        <v>104290</v>
      </c>
      <c r="N19">
        <f>IF(A18=Emisiones_CO2_CO2eq_LA[[#This Row],[País]],IFERROR(Emisiones_CO2_CO2eq_LA[[#This Row],[UCTUS (kilotoneladas CO₂e)]]-M18,0),0)</f>
        <v>-7230</v>
      </c>
      <c r="O19" s="5">
        <f>IF(A18=Emisiones_CO2_CO2eq_LA[[#This Row],[País]],IFERROR(((Emisiones_CO2_CO2eq_LA[[#This Row],[UCTUS (kilotoneladas CO₂e)]]-M18)/M18)*100,0),0)</f>
        <v>-6.4831420373027262</v>
      </c>
      <c r="P19" s="5">
        <v>2.62801128918455</v>
      </c>
      <c r="Q19">
        <v>9000</v>
      </c>
      <c r="R19">
        <f>IF(A18=Emisiones_CO2_CO2eq_LA[[#This Row],[País]],IFERROR(Emisiones_CO2_CO2eq_LA[[#This Row],[Otras Quemas de Combustible (kilotoneladas CO₂e)]]-Q18,0),0)</f>
        <v>-1000</v>
      </c>
      <c r="S19" s="5">
        <f>IF(A18=Emisiones_CO2_CO2eq_LA[[#This Row],[País]],IFERROR(((Emisiones_CO2_CO2eq_LA[[#This Row],[Otras Quemas de Combustible (kilotoneladas CO₂e)]]-Q18)/Q18)*100,0),0)</f>
        <v>-10</v>
      </c>
      <c r="T19" s="5">
        <v>0.23</v>
      </c>
      <c r="U19">
        <v>42500</v>
      </c>
      <c r="V19">
        <f>IF(A18=Emisiones_CO2_CO2eq_LA[[#This Row],[País]],IFERROR(Emisiones_CO2_CO2eq_LA[[#This Row],[Transporte (kilotoneladas CO₂e)]]-U18,0),0)</f>
        <v>700</v>
      </c>
      <c r="W19" s="5">
        <f>IF(A18=Emisiones_CO2_CO2eq_LA[[#This Row],[País]],IFERROR(((Emisiones_CO2_CO2eq_LA[[#This Row],[Transporte (kilotoneladas CO₂e)]]-U18)/U18)*100,0),0)</f>
        <v>1.6746411483253589</v>
      </c>
      <c r="X19" s="5">
        <v>1.0709605886503299</v>
      </c>
      <c r="Y19">
        <v>34000</v>
      </c>
      <c r="Z19">
        <f>IF(A18=Emisiones_CO2_CO2eq_LA[[#This Row],[País]],IFERROR(Emisiones_CO2_CO2eq_LA[[#This Row],[Manufactura y Construcción (kilotoneladas CO₂e)]]-Y18,0),0)</f>
        <v>200</v>
      </c>
      <c r="AA19" s="5">
        <f>IF(A18=Emisiones_CO2_CO2eq_LA[[#This Row],[País]],IFERROR(((Emisiones_CO2_CO2eq_LA[[#This Row],[Manufactura y Construcción (kilotoneladas CO₂e)]]-Y18)/Y18)*100,0),0)</f>
        <v>0.59171597633136097</v>
      </c>
      <c r="AB19" s="5">
        <v>0.85676847092026998</v>
      </c>
      <c r="AC19">
        <v>1530</v>
      </c>
      <c r="AD19">
        <f>IF(A18=Emisiones_CO2_CO2eq_LA[[#This Row],[País]],IFERROR(Emisiones_CO2_CO2eq_LA[[#This Row],[Emisiones Fugitivas (kilotoneladas CO₂e)]]-AC18,0),0)</f>
        <v>270</v>
      </c>
      <c r="AE19" s="5">
        <f>IF(A18=Emisiones_CO2_CO2eq_LA[[#This Row],[País]],IFERROR(((Emisiones_CO2_CO2eq_LA[[#This Row],[Emisiones Fugitivas (kilotoneladas CO₂e)]]-AC18)/AC18)*100,0),0)</f>
        <v>21.428571428571427</v>
      </c>
      <c r="AF19" s="5">
        <v>3.8554581191412099E-2</v>
      </c>
      <c r="AG19">
        <v>56000</v>
      </c>
      <c r="AH19">
        <f>IF(A18=Emisiones_CO2_CO2eq_LA[[#This Row],[País]],IFERROR(Emisiones_CO2_CO2eq_LA[[#This Row],[Electricidad y Calor (kilotoneladas CO₂e)]]-AG18,0),0)</f>
        <v>5600</v>
      </c>
      <c r="AI19" s="5">
        <f>IF(A18=Emisiones_CO2_CO2eq_LA[[#This Row],[País]],IFERROR(((Emisiones_CO2_CO2eq_LA[[#This Row],[Electricidad y Calor (kilotoneladas CO₂e)]]-AG18)/AG18)*100,0),0)</f>
        <v>11.111111111111111</v>
      </c>
      <c r="AJ19" s="5">
        <v>1.4111480697510299</v>
      </c>
    </row>
    <row r="20" spans="1:36" x14ac:dyDescent="0.25">
      <c r="A20" t="s">
        <v>12</v>
      </c>
      <c r="B20" t="s">
        <v>12</v>
      </c>
      <c r="C20" t="s">
        <v>13</v>
      </c>
      <c r="D20">
        <v>2008</v>
      </c>
      <c r="E20">
        <v>24700</v>
      </c>
      <c r="F20">
        <f>IF(A19=Emisiones_CO2_CO2eq_LA[[#This Row],[País]],IFERROR(Emisiones_CO2_CO2eq_LA[[#This Row],[Edificios (kilotoneladas CO₂e)]]-E19,0),0)</f>
        <v>500</v>
      </c>
      <c r="G20" s="5">
        <f>IF(A19=Emisiones_CO2_CO2eq_LA[[#This Row],[País]],IFERROR(((Emisiones_CO2_CO2eq_LA[[#This Row],[Edificios (kilotoneladas CO₂e)]]-E19)/E19)*100,0),0)</f>
        <v>2.0661157024793391</v>
      </c>
      <c r="H20" s="5">
        <v>0.61626746506985997</v>
      </c>
      <c r="I20">
        <v>3930</v>
      </c>
      <c r="J20">
        <f>IF(A19=Emisiones_CO2_CO2eq_LA[[#This Row],[País]],IFERROR(Emisiones_CO2_CO2eq_LA[[#This Row],[Industria (kilotoneladas CO₂e)]]-I19,0),0)</f>
        <v>-60</v>
      </c>
      <c r="K20" s="5">
        <f>IF(A19=Emisiones_CO2_CO2eq_LA[[#This Row],[País]],IFERROR(((Emisiones_CO2_CO2eq_LA[[#This Row],[Industria (kilotoneladas CO₂e)]]-I19)/I19)*100,0),0)</f>
        <v>-1.5037593984962405</v>
      </c>
      <c r="L20" s="5">
        <v>9.8053892215568803E-2</v>
      </c>
      <c r="M20">
        <v>107180</v>
      </c>
      <c r="N20">
        <f>IF(A19=Emisiones_CO2_CO2eq_LA[[#This Row],[País]],IFERROR(Emisiones_CO2_CO2eq_LA[[#This Row],[UCTUS (kilotoneladas CO₂e)]]-M19,0),0)</f>
        <v>2890</v>
      </c>
      <c r="O20" s="5">
        <f>IF(A19=Emisiones_CO2_CO2eq_LA[[#This Row],[País]],IFERROR(((Emisiones_CO2_CO2eq_LA[[#This Row],[UCTUS (kilotoneladas CO₂e)]]-M19)/M19)*100,0),0)</f>
        <v>2.7711189951097901</v>
      </c>
      <c r="P20" s="5">
        <v>2.67415169660678</v>
      </c>
      <c r="Q20">
        <v>12700</v>
      </c>
      <c r="R20">
        <f>IF(A19=Emisiones_CO2_CO2eq_LA[[#This Row],[País]],IFERROR(Emisiones_CO2_CO2eq_LA[[#This Row],[Otras Quemas de Combustible (kilotoneladas CO₂e)]]-Q19,0),0)</f>
        <v>3700</v>
      </c>
      <c r="S20" s="5">
        <f>IF(A19=Emisiones_CO2_CO2eq_LA[[#This Row],[País]],IFERROR(((Emisiones_CO2_CO2eq_LA[[#This Row],[Otras Quemas de Combustible (kilotoneladas CO₂e)]]-Q19)/Q19)*100,0),0)</f>
        <v>41.111111111111107</v>
      </c>
      <c r="T20" s="5">
        <v>0.32</v>
      </c>
      <c r="U20">
        <v>45100</v>
      </c>
      <c r="V20">
        <f>IF(A19=Emisiones_CO2_CO2eq_LA[[#This Row],[País]],IFERROR(Emisiones_CO2_CO2eq_LA[[#This Row],[Transporte (kilotoneladas CO₂e)]]-U19,0),0)</f>
        <v>2600</v>
      </c>
      <c r="W20" s="5">
        <f>IF(A19=Emisiones_CO2_CO2eq_LA[[#This Row],[País]],IFERROR(((Emisiones_CO2_CO2eq_LA[[#This Row],[Transporte (kilotoneladas CO₂e)]]-U19)/U19)*100,0),0)</f>
        <v>6.1176470588235299</v>
      </c>
      <c r="X20" s="5">
        <v>1.1252495009979999</v>
      </c>
      <c r="Y20">
        <v>33299.999999999898</v>
      </c>
      <c r="Z20">
        <f>IF(A19=Emisiones_CO2_CO2eq_LA[[#This Row],[País]],IFERROR(Emisiones_CO2_CO2eq_LA[[#This Row],[Manufactura y Construcción (kilotoneladas CO₂e)]]-Y19,0),0)</f>
        <v>-700.00000000010186</v>
      </c>
      <c r="AA20" s="5">
        <f>IF(A19=Emisiones_CO2_CO2eq_LA[[#This Row],[País]],IFERROR(((Emisiones_CO2_CO2eq_LA[[#This Row],[Manufactura y Construcción (kilotoneladas CO₂e)]]-Y19)/Y19)*100,0),0)</f>
        <v>-2.0588235294120643</v>
      </c>
      <c r="AB20" s="5">
        <v>0.830838323353293</v>
      </c>
      <c r="AC20">
        <v>1590</v>
      </c>
      <c r="AD20">
        <f>IF(A19=Emisiones_CO2_CO2eq_LA[[#This Row],[País]],IFERROR(Emisiones_CO2_CO2eq_LA[[#This Row],[Emisiones Fugitivas (kilotoneladas CO₂e)]]-AC19,0),0)</f>
        <v>60</v>
      </c>
      <c r="AE20" s="5">
        <f>IF(A19=Emisiones_CO2_CO2eq_LA[[#This Row],[País]],IFERROR(((Emisiones_CO2_CO2eq_LA[[#This Row],[Emisiones Fugitivas (kilotoneladas CO₂e)]]-AC19)/AC19)*100,0),0)</f>
        <v>3.9215686274509802</v>
      </c>
      <c r="AF20" s="5">
        <v>3.9670658682634703E-2</v>
      </c>
      <c r="AG20">
        <v>60800</v>
      </c>
      <c r="AH20">
        <f>IF(A19=Emisiones_CO2_CO2eq_LA[[#This Row],[País]],IFERROR(Emisiones_CO2_CO2eq_LA[[#This Row],[Electricidad y Calor (kilotoneladas CO₂e)]]-AG19,0),0)</f>
        <v>4800</v>
      </c>
      <c r="AI20" s="5">
        <f>IF(A19=Emisiones_CO2_CO2eq_LA[[#This Row],[País]],IFERROR(((Emisiones_CO2_CO2eq_LA[[#This Row],[Electricidad y Calor (kilotoneladas CO₂e)]]-AG19)/AG19)*100,0),0)</f>
        <v>8.5714285714285712</v>
      </c>
      <c r="AJ20" s="5">
        <v>1.51696606786427</v>
      </c>
    </row>
    <row r="21" spans="1:36" x14ac:dyDescent="0.25">
      <c r="A21" t="s">
        <v>12</v>
      </c>
      <c r="B21" t="s">
        <v>12</v>
      </c>
      <c r="C21" t="s">
        <v>13</v>
      </c>
      <c r="D21">
        <v>2009</v>
      </c>
      <c r="E21">
        <v>24400</v>
      </c>
      <c r="F21">
        <f>IF(A20=Emisiones_CO2_CO2eq_LA[[#This Row],[País]],IFERROR(Emisiones_CO2_CO2eq_LA[[#This Row],[Edificios (kilotoneladas CO₂e)]]-E20,0),0)</f>
        <v>-300</v>
      </c>
      <c r="G21" s="5">
        <f>IF(A20=Emisiones_CO2_CO2eq_LA[[#This Row],[País]],IFERROR(((Emisiones_CO2_CO2eq_LA[[#This Row],[Edificios (kilotoneladas CO₂e)]]-E20)/E20)*100,0),0)</f>
        <v>-1.214574898785425</v>
      </c>
      <c r="H21" s="5">
        <v>0.60272213027690602</v>
      </c>
      <c r="I21">
        <v>3730</v>
      </c>
      <c r="J21">
        <f>IF(A20=Emisiones_CO2_CO2eq_LA[[#This Row],[País]],IFERROR(Emisiones_CO2_CO2eq_LA[[#This Row],[Industria (kilotoneladas CO₂e)]]-I20,0),0)</f>
        <v>-200</v>
      </c>
      <c r="K21" s="5">
        <f>IF(A20=Emisiones_CO2_CO2eq_LA[[#This Row],[País]],IFERROR(((Emisiones_CO2_CO2eq_LA[[#This Row],[Industria (kilotoneladas CO₂e)]]-I20)/I20)*100,0),0)</f>
        <v>-5.0890585241730273</v>
      </c>
      <c r="L21" s="5">
        <v>9.2137440407084395E-2</v>
      </c>
      <c r="M21">
        <v>110690</v>
      </c>
      <c r="N21">
        <f>IF(A20=Emisiones_CO2_CO2eq_LA[[#This Row],[País]],IFERROR(Emisiones_CO2_CO2eq_LA[[#This Row],[UCTUS (kilotoneladas CO₂e)]]-M20,0),0)</f>
        <v>3510</v>
      </c>
      <c r="O21" s="5">
        <f>IF(A20=Emisiones_CO2_CO2eq_LA[[#This Row],[País]],IFERROR(((Emisiones_CO2_CO2eq_LA[[#This Row],[UCTUS (kilotoneladas CO₂e)]]-M20)/M20)*100,0),0)</f>
        <v>3.2748647135659636</v>
      </c>
      <c r="P21" s="5">
        <v>2.7342341229651899</v>
      </c>
      <c r="Q21">
        <v>12100</v>
      </c>
      <c r="R21">
        <f>IF(A20=Emisiones_CO2_CO2eq_LA[[#This Row],[País]],IFERROR(Emisiones_CO2_CO2eq_LA[[#This Row],[Otras Quemas de Combustible (kilotoneladas CO₂e)]]-Q20,0),0)</f>
        <v>-600</v>
      </c>
      <c r="S21" s="5">
        <f>IF(A20=Emisiones_CO2_CO2eq_LA[[#This Row],[País]],IFERROR(((Emisiones_CO2_CO2eq_LA[[#This Row],[Otras Quemas de Combustible (kilotoneladas CO₂e)]]-Q20)/Q20)*100,0),0)</f>
        <v>-4.7244094488188972</v>
      </c>
      <c r="T21" s="5">
        <v>0.3</v>
      </c>
      <c r="U21">
        <v>40600</v>
      </c>
      <c r="V21">
        <f>IF(A20=Emisiones_CO2_CO2eq_LA[[#This Row],[País]],IFERROR(Emisiones_CO2_CO2eq_LA[[#This Row],[Transporte (kilotoneladas CO₂e)]]-U20,0),0)</f>
        <v>-4500</v>
      </c>
      <c r="W21" s="5">
        <f>IF(A20=Emisiones_CO2_CO2eq_LA[[#This Row],[País]],IFERROR(((Emisiones_CO2_CO2eq_LA[[#This Row],[Transporte (kilotoneladas CO₂e)]]-U20)/U20)*100,0),0)</f>
        <v>-9.9778270509977833</v>
      </c>
      <c r="X21" s="5">
        <v>1.00289010201813</v>
      </c>
      <c r="Y21">
        <v>30700</v>
      </c>
      <c r="Z21">
        <f>IF(A20=Emisiones_CO2_CO2eq_LA[[#This Row],[País]],IFERROR(Emisiones_CO2_CO2eq_LA[[#This Row],[Manufactura y Construcción (kilotoneladas CO₂e)]]-Y20,0),0)</f>
        <v>-2599.9999999998981</v>
      </c>
      <c r="AA21" s="5">
        <f>IF(A20=Emisiones_CO2_CO2eq_LA[[#This Row],[País]],IFERROR(((Emisiones_CO2_CO2eq_LA[[#This Row],[Manufactura y Construcción (kilotoneladas CO₂e)]]-Y20)/Y20)*100,0),0)</f>
        <v>-7.8078078078075261</v>
      </c>
      <c r="AB21" s="5">
        <v>0.75834300817627098</v>
      </c>
      <c r="AC21">
        <v>1640</v>
      </c>
      <c r="AD21">
        <f>IF(A20=Emisiones_CO2_CO2eq_LA[[#This Row],[País]],IFERROR(Emisiones_CO2_CO2eq_LA[[#This Row],[Emisiones Fugitivas (kilotoneladas CO₂e)]]-AC20,0),0)</f>
        <v>50</v>
      </c>
      <c r="AE21" s="5">
        <f>IF(A20=Emisiones_CO2_CO2eq_LA[[#This Row],[País]],IFERROR(((Emisiones_CO2_CO2eq_LA[[#This Row],[Emisiones Fugitivas (kilotoneladas CO₂e)]]-AC20)/AC20)*100,0),0)</f>
        <v>3.1446540880503147</v>
      </c>
      <c r="AF21" s="5">
        <v>4.0510831707136298E-2</v>
      </c>
      <c r="AG21">
        <v>61100</v>
      </c>
      <c r="AH21">
        <f>IF(A20=Emisiones_CO2_CO2eq_LA[[#This Row],[País]],IFERROR(Emisiones_CO2_CO2eq_LA[[#This Row],[Electricidad y Calor (kilotoneladas CO₂e)]]-AG20,0),0)</f>
        <v>300</v>
      </c>
      <c r="AI21" s="5">
        <f>IF(A20=Emisiones_CO2_CO2eq_LA[[#This Row],[País]],IFERROR(((Emisiones_CO2_CO2eq_LA[[#This Row],[Electricidad y Calor (kilotoneladas CO₂e)]]-AG20)/AG20)*100,0),0)</f>
        <v>0.49342105263157893</v>
      </c>
      <c r="AJ21" s="5">
        <v>1.50927549835733</v>
      </c>
    </row>
    <row r="22" spans="1:36" x14ac:dyDescent="0.25">
      <c r="A22" t="s">
        <v>12</v>
      </c>
      <c r="B22" t="s">
        <v>12</v>
      </c>
      <c r="C22" t="s">
        <v>13</v>
      </c>
      <c r="D22">
        <v>2010</v>
      </c>
      <c r="E22">
        <v>26100</v>
      </c>
      <c r="F22">
        <f>IF(A21=Emisiones_CO2_CO2eq_LA[[#This Row],[País]],IFERROR(Emisiones_CO2_CO2eq_LA[[#This Row],[Edificios (kilotoneladas CO₂e)]]-E21,0),0)</f>
        <v>1700</v>
      </c>
      <c r="G22" s="5">
        <f>IF(A21=Emisiones_CO2_CO2eq_LA[[#This Row],[País]],IFERROR(((Emisiones_CO2_CO2eq_LA[[#This Row],[Edificios (kilotoneladas CO₂e)]]-E21)/E21)*100,0),0)</f>
        <v>6.9672131147540979</v>
      </c>
      <c r="H22" s="5">
        <v>0.63820422535211196</v>
      </c>
      <c r="I22">
        <v>4120</v>
      </c>
      <c r="J22">
        <f>IF(A21=Emisiones_CO2_CO2eq_LA[[#This Row],[País]],IFERROR(Emisiones_CO2_CO2eq_LA[[#This Row],[Industria (kilotoneladas CO₂e)]]-I21,0),0)</f>
        <v>390</v>
      </c>
      <c r="K22" s="5">
        <f>IF(A21=Emisiones_CO2_CO2eq_LA[[#This Row],[País]],IFERROR(((Emisiones_CO2_CO2eq_LA[[#This Row],[Industria (kilotoneladas CO₂e)]]-I21)/I21)*100,0),0)</f>
        <v>10.455764075067025</v>
      </c>
      <c r="L22" s="5">
        <v>0.100743348982785</v>
      </c>
      <c r="M22">
        <v>98060</v>
      </c>
      <c r="N22">
        <f>IF(A21=Emisiones_CO2_CO2eq_LA[[#This Row],[País]],IFERROR(Emisiones_CO2_CO2eq_LA[[#This Row],[UCTUS (kilotoneladas CO₂e)]]-M21,0),0)</f>
        <v>-12630</v>
      </c>
      <c r="O22" s="5">
        <f>IF(A21=Emisiones_CO2_CO2eq_LA[[#This Row],[País]],IFERROR(((Emisiones_CO2_CO2eq_LA[[#This Row],[UCTUS (kilotoneladas CO₂e)]]-M21)/M21)*100,0),0)</f>
        <v>-11.410244827897733</v>
      </c>
      <c r="P22" s="5">
        <v>2.3977895148669699</v>
      </c>
      <c r="Q22">
        <v>10400</v>
      </c>
      <c r="R22">
        <f>IF(A21=Emisiones_CO2_CO2eq_LA[[#This Row],[País]],IFERROR(Emisiones_CO2_CO2eq_LA[[#This Row],[Otras Quemas de Combustible (kilotoneladas CO₂e)]]-Q21,0),0)</f>
        <v>-1700</v>
      </c>
      <c r="S22" s="5">
        <f>IF(A21=Emisiones_CO2_CO2eq_LA[[#This Row],[País]],IFERROR(((Emisiones_CO2_CO2eq_LA[[#This Row],[Otras Quemas de Combustible (kilotoneladas CO₂e)]]-Q21)/Q21)*100,0),0)</f>
        <v>-14.049586776859504</v>
      </c>
      <c r="T22" s="5">
        <v>0.25</v>
      </c>
      <c r="U22">
        <v>43400</v>
      </c>
      <c r="V22">
        <f>IF(A21=Emisiones_CO2_CO2eq_LA[[#This Row],[País]],IFERROR(Emisiones_CO2_CO2eq_LA[[#This Row],[Transporte (kilotoneladas CO₂e)]]-U21,0),0)</f>
        <v>2800</v>
      </c>
      <c r="W22" s="5">
        <f>IF(A21=Emisiones_CO2_CO2eq_LA[[#This Row],[País]],IFERROR(((Emisiones_CO2_CO2eq_LA[[#This Row],[Transporte (kilotoneladas CO₂e)]]-U21)/U21)*100,0),0)</f>
        <v>6.8965517241379306</v>
      </c>
      <c r="X22" s="5">
        <v>1.0612284820031299</v>
      </c>
      <c r="Y22">
        <v>31500</v>
      </c>
      <c r="Z22">
        <f>IF(A21=Emisiones_CO2_CO2eq_LA[[#This Row],[País]],IFERROR(Emisiones_CO2_CO2eq_LA[[#This Row],[Manufactura y Construcción (kilotoneladas CO₂e)]]-Y21,0),0)</f>
        <v>800</v>
      </c>
      <c r="AA22" s="5">
        <f>IF(A21=Emisiones_CO2_CO2eq_LA[[#This Row],[País]],IFERROR(((Emisiones_CO2_CO2eq_LA[[#This Row],[Manufactura y Construcción (kilotoneladas CO₂e)]]-Y21)/Y21)*100,0),0)</f>
        <v>2.6058631921824107</v>
      </c>
      <c r="AB22" s="5">
        <v>0.77024647887323905</v>
      </c>
      <c r="AC22">
        <v>1590</v>
      </c>
      <c r="AD22">
        <f>IF(A21=Emisiones_CO2_CO2eq_LA[[#This Row],[País]],IFERROR(Emisiones_CO2_CO2eq_LA[[#This Row],[Emisiones Fugitivas (kilotoneladas CO₂e)]]-AC21,0),0)</f>
        <v>-50</v>
      </c>
      <c r="AE22" s="5">
        <f>IF(A21=Emisiones_CO2_CO2eq_LA[[#This Row],[País]],IFERROR(((Emisiones_CO2_CO2eq_LA[[#This Row],[Emisiones Fugitivas (kilotoneladas CO₂e)]]-AC21)/AC21)*100,0),0)</f>
        <v>-3.0487804878048781</v>
      </c>
      <c r="AF22" s="5">
        <v>3.8879107981220601E-2</v>
      </c>
      <c r="AG22">
        <v>62400</v>
      </c>
      <c r="AH22">
        <f>IF(A21=Emisiones_CO2_CO2eq_LA[[#This Row],[País]],IFERROR(Emisiones_CO2_CO2eq_LA[[#This Row],[Electricidad y Calor (kilotoneladas CO₂e)]]-AG21,0),0)</f>
        <v>1300</v>
      </c>
      <c r="AI22" s="5">
        <f>IF(A21=Emisiones_CO2_CO2eq_LA[[#This Row],[País]],IFERROR(((Emisiones_CO2_CO2eq_LA[[#This Row],[Electricidad y Calor (kilotoneladas CO₂e)]]-AG21)/AG21)*100,0),0)</f>
        <v>2.1276595744680851</v>
      </c>
      <c r="AJ22" s="5">
        <v>1.5258215962441299</v>
      </c>
    </row>
    <row r="23" spans="1:36" x14ac:dyDescent="0.25">
      <c r="A23" t="s">
        <v>12</v>
      </c>
      <c r="B23" t="s">
        <v>12</v>
      </c>
      <c r="C23" t="s">
        <v>13</v>
      </c>
      <c r="D23">
        <v>2011</v>
      </c>
      <c r="E23">
        <v>25000</v>
      </c>
      <c r="F23">
        <f>IF(A22=Emisiones_CO2_CO2eq_LA[[#This Row],[País]],IFERROR(Emisiones_CO2_CO2eq_LA[[#This Row],[Edificios (kilotoneladas CO₂e)]]-E22,0),0)</f>
        <v>-1100</v>
      </c>
      <c r="G23" s="5">
        <f>IF(A22=Emisiones_CO2_CO2eq_LA[[#This Row],[País]],IFERROR(((Emisiones_CO2_CO2eq_LA[[#This Row],[Edificios (kilotoneladas CO₂e)]]-E22)/E22)*100,0),0)</f>
        <v>-4.2145593869731801</v>
      </c>
      <c r="H23" s="5">
        <v>0.60503388189738605</v>
      </c>
      <c r="I23">
        <v>4550</v>
      </c>
      <c r="J23">
        <f>IF(A22=Emisiones_CO2_CO2eq_LA[[#This Row],[País]],IFERROR(Emisiones_CO2_CO2eq_LA[[#This Row],[Industria (kilotoneladas CO₂e)]]-I22,0),0)</f>
        <v>430</v>
      </c>
      <c r="K23" s="5">
        <f>IF(A22=Emisiones_CO2_CO2eq_LA[[#This Row],[País]],IFERROR(((Emisiones_CO2_CO2eq_LA[[#This Row],[Industria (kilotoneladas CO₂e)]]-I22)/I22)*100,0),0)</f>
        <v>10.436893203883495</v>
      </c>
      <c r="L23" s="5">
        <v>0.11011616650532401</v>
      </c>
      <c r="M23">
        <v>97060</v>
      </c>
      <c r="N23">
        <f>IF(A22=Emisiones_CO2_CO2eq_LA[[#This Row],[País]],IFERROR(Emisiones_CO2_CO2eq_LA[[#This Row],[UCTUS (kilotoneladas CO₂e)]]-M22,0),0)</f>
        <v>-1000</v>
      </c>
      <c r="O23" s="5">
        <f>IF(A22=Emisiones_CO2_CO2eq_LA[[#This Row],[País]],IFERROR(((Emisiones_CO2_CO2eq_LA[[#This Row],[UCTUS (kilotoneladas CO₂e)]]-M22)/M22)*100,0),0)</f>
        <v>-1.0197838058331634</v>
      </c>
      <c r="P23" s="5">
        <v>2.3489835430784098</v>
      </c>
      <c r="Q23">
        <v>8700</v>
      </c>
      <c r="R23">
        <f>IF(A22=Emisiones_CO2_CO2eq_LA[[#This Row],[País]],IFERROR(Emisiones_CO2_CO2eq_LA[[#This Row],[Otras Quemas de Combustible (kilotoneladas CO₂e)]]-Q22,0),0)</f>
        <v>-1700</v>
      </c>
      <c r="S23" s="5">
        <f>IF(A22=Emisiones_CO2_CO2eq_LA[[#This Row],[País]],IFERROR(((Emisiones_CO2_CO2eq_LA[[#This Row],[Otras Quemas de Combustible (kilotoneladas CO₂e)]]-Q22)/Q22)*100,0),0)</f>
        <v>-16.346153846153847</v>
      </c>
      <c r="T23" s="5">
        <v>0.21</v>
      </c>
      <c r="U23">
        <v>49300</v>
      </c>
      <c r="V23">
        <f>IF(A22=Emisiones_CO2_CO2eq_LA[[#This Row],[País]],IFERROR(Emisiones_CO2_CO2eq_LA[[#This Row],[Transporte (kilotoneladas CO₂e)]]-U22,0),0)</f>
        <v>5900</v>
      </c>
      <c r="W23" s="5">
        <f>IF(A22=Emisiones_CO2_CO2eq_LA[[#This Row],[País]],IFERROR(((Emisiones_CO2_CO2eq_LA[[#This Row],[Transporte (kilotoneladas CO₂e)]]-U22)/U22)*100,0),0)</f>
        <v>13.594470046082948</v>
      </c>
      <c r="X23" s="5">
        <v>1.1931268151016401</v>
      </c>
      <c r="Y23">
        <v>31400</v>
      </c>
      <c r="Z23">
        <f>IF(A22=Emisiones_CO2_CO2eq_LA[[#This Row],[País]],IFERROR(Emisiones_CO2_CO2eq_LA[[#This Row],[Manufactura y Construcción (kilotoneladas CO₂e)]]-Y22,0),0)</f>
        <v>-100</v>
      </c>
      <c r="AA23" s="5">
        <f>IF(A22=Emisiones_CO2_CO2eq_LA[[#This Row],[País]],IFERROR(((Emisiones_CO2_CO2eq_LA[[#This Row],[Manufactura y Construcción (kilotoneladas CO₂e)]]-Y22)/Y22)*100,0),0)</f>
        <v>-0.31746031746031744</v>
      </c>
      <c r="AB23" s="5">
        <v>0.75992255566311695</v>
      </c>
      <c r="AC23">
        <v>1530</v>
      </c>
      <c r="AD23">
        <f>IF(A22=Emisiones_CO2_CO2eq_LA[[#This Row],[País]],IFERROR(Emisiones_CO2_CO2eq_LA[[#This Row],[Emisiones Fugitivas (kilotoneladas CO₂e)]]-AC22,0),0)</f>
        <v>-60</v>
      </c>
      <c r="AE23" s="5">
        <f>IF(A22=Emisiones_CO2_CO2eq_LA[[#This Row],[País]],IFERROR(((Emisiones_CO2_CO2eq_LA[[#This Row],[Emisiones Fugitivas (kilotoneladas CO₂e)]]-AC22)/AC22)*100,0),0)</f>
        <v>-3.7735849056603774</v>
      </c>
      <c r="AF23" s="5">
        <v>3.7028073572119999E-2</v>
      </c>
      <c r="AG23">
        <v>66900</v>
      </c>
      <c r="AH23">
        <f>IF(A22=Emisiones_CO2_CO2eq_LA[[#This Row],[País]],IFERROR(Emisiones_CO2_CO2eq_LA[[#This Row],[Electricidad y Calor (kilotoneladas CO₂e)]]-AG22,0),0)</f>
        <v>4500</v>
      </c>
      <c r="AI23" s="5">
        <f>IF(A22=Emisiones_CO2_CO2eq_LA[[#This Row],[País]],IFERROR(((Emisiones_CO2_CO2eq_LA[[#This Row],[Electricidad y Calor (kilotoneladas CO₂e)]]-AG22)/AG22)*100,0),0)</f>
        <v>7.2115384615384608</v>
      </c>
      <c r="AJ23" s="5">
        <v>1.6190706679574001</v>
      </c>
    </row>
    <row r="24" spans="1:36" x14ac:dyDescent="0.25">
      <c r="A24" t="s">
        <v>12</v>
      </c>
      <c r="B24" t="s">
        <v>12</v>
      </c>
      <c r="C24" t="s">
        <v>13</v>
      </c>
      <c r="D24">
        <v>2012</v>
      </c>
      <c r="E24">
        <v>26500</v>
      </c>
      <c r="F24">
        <f>IF(A23=Emisiones_CO2_CO2eq_LA[[#This Row],[País]],IFERROR(Emisiones_CO2_CO2eq_LA[[#This Row],[Edificios (kilotoneladas CO₂e)]]-E23,0),0)</f>
        <v>1500</v>
      </c>
      <c r="G24" s="5">
        <f>IF(A23=Emisiones_CO2_CO2eq_LA[[#This Row],[País]],IFERROR(((Emisiones_CO2_CO2eq_LA[[#This Row],[Edificios (kilotoneladas CO₂e)]]-E23)/E23)*100,0),0)</f>
        <v>6</v>
      </c>
      <c r="H24" s="5">
        <v>0.63465453239132996</v>
      </c>
      <c r="I24">
        <v>4179.99999999999</v>
      </c>
      <c r="J24">
        <f>IF(A23=Emisiones_CO2_CO2eq_LA[[#This Row],[País]],IFERROR(Emisiones_CO2_CO2eq_LA[[#This Row],[Industria (kilotoneladas CO₂e)]]-I23,0),0)</f>
        <v>-370.00000000001</v>
      </c>
      <c r="K24" s="5">
        <f>IF(A23=Emisiones_CO2_CO2eq_LA[[#This Row],[País]],IFERROR(((Emisiones_CO2_CO2eq_LA[[#This Row],[Industria (kilotoneladas CO₂e)]]-I23)/I23)*100,0),0)</f>
        <v>-8.1318681318683517</v>
      </c>
      <c r="L24" s="5">
        <v>0.10010777152436801</v>
      </c>
      <c r="M24">
        <v>104350</v>
      </c>
      <c r="N24">
        <f>IF(A23=Emisiones_CO2_CO2eq_LA[[#This Row],[País]],IFERROR(Emisiones_CO2_CO2eq_LA[[#This Row],[UCTUS (kilotoneladas CO₂e)]]-M23,0),0)</f>
        <v>7290</v>
      </c>
      <c r="O24" s="5">
        <f>IF(A23=Emisiones_CO2_CO2eq_LA[[#This Row],[País]],IFERROR(((Emisiones_CO2_CO2eq_LA[[#This Row],[UCTUS (kilotoneladas CO₂e)]]-M23)/M23)*100,0),0)</f>
        <v>7.5108180506902951</v>
      </c>
      <c r="P24" s="5">
        <v>2.4991019039635902</v>
      </c>
      <c r="Q24">
        <v>9000</v>
      </c>
      <c r="R24">
        <f>IF(A23=Emisiones_CO2_CO2eq_LA[[#This Row],[País]],IFERROR(Emisiones_CO2_CO2eq_LA[[#This Row],[Otras Quemas de Combustible (kilotoneladas CO₂e)]]-Q23,0),0)</f>
        <v>300</v>
      </c>
      <c r="S24" s="5">
        <f>IF(A23=Emisiones_CO2_CO2eq_LA[[#This Row],[País]],IFERROR(((Emisiones_CO2_CO2eq_LA[[#This Row],[Otras Quemas de Combustible (kilotoneladas CO₂e)]]-Q23)/Q23)*100,0),0)</f>
        <v>3.4482758620689653</v>
      </c>
      <c r="T24" s="5">
        <v>0.22</v>
      </c>
      <c r="U24">
        <v>48800</v>
      </c>
      <c r="V24">
        <f>IF(A23=Emisiones_CO2_CO2eq_LA[[#This Row],[País]],IFERROR(Emisiones_CO2_CO2eq_LA[[#This Row],[Transporte (kilotoneladas CO₂e)]]-U23,0),0)</f>
        <v>-500</v>
      </c>
      <c r="W24" s="5">
        <f>IF(A23=Emisiones_CO2_CO2eq_LA[[#This Row],[País]],IFERROR(((Emisiones_CO2_CO2eq_LA[[#This Row],[Transporte (kilotoneladas CO₂e)]]-U23)/U23)*100,0),0)</f>
        <v>-1.0141987829614605</v>
      </c>
      <c r="X24" s="5">
        <v>1.1687223087055401</v>
      </c>
      <c r="Y24">
        <v>29900</v>
      </c>
      <c r="Z24">
        <f>IF(A23=Emisiones_CO2_CO2eq_LA[[#This Row],[País]],IFERROR(Emisiones_CO2_CO2eq_LA[[#This Row],[Manufactura y Construcción (kilotoneladas CO₂e)]]-Y23,0),0)</f>
        <v>-1500</v>
      </c>
      <c r="AA24" s="5">
        <f>IF(A23=Emisiones_CO2_CO2eq_LA[[#This Row],[País]],IFERROR(((Emisiones_CO2_CO2eq_LA[[#This Row],[Manufactura y Construcción (kilotoneladas CO₂e)]]-Y23)/Y23)*100,0),0)</f>
        <v>-4.7770700636942678</v>
      </c>
      <c r="AB24" s="5">
        <v>0.71608190635851998</v>
      </c>
      <c r="AC24">
        <v>1700</v>
      </c>
      <c r="AD24">
        <f>IF(A23=Emisiones_CO2_CO2eq_LA[[#This Row],[País]],IFERROR(Emisiones_CO2_CO2eq_LA[[#This Row],[Emisiones Fugitivas (kilotoneladas CO₂e)]]-AC23,0),0)</f>
        <v>170</v>
      </c>
      <c r="AE24" s="5">
        <f>IF(A23=Emisiones_CO2_CO2eq_LA[[#This Row],[País]],IFERROR(((Emisiones_CO2_CO2eq_LA[[#This Row],[Emisiones Fugitivas (kilotoneladas CO₂e)]]-AC23)/AC23)*100,0),0)</f>
        <v>11.111111111111111</v>
      </c>
      <c r="AF24" s="5">
        <v>4.0713686983594698E-2</v>
      </c>
      <c r="AG24">
        <v>71600</v>
      </c>
      <c r="AH24">
        <f>IF(A23=Emisiones_CO2_CO2eq_LA[[#This Row],[País]],IFERROR(Emisiones_CO2_CO2eq_LA[[#This Row],[Electricidad y Calor (kilotoneladas CO₂e)]]-AG23,0),0)</f>
        <v>4700</v>
      </c>
      <c r="AI24" s="5">
        <f>IF(A23=Emisiones_CO2_CO2eq_LA[[#This Row],[País]],IFERROR(((Emisiones_CO2_CO2eq_LA[[#This Row],[Electricidad y Calor (kilotoneladas CO₂e)]]-AG23)/AG23)*100,0),0)</f>
        <v>7.0254110612855012</v>
      </c>
      <c r="AJ24" s="5">
        <v>1.7147646988384599</v>
      </c>
    </row>
    <row r="25" spans="1:36" x14ac:dyDescent="0.25">
      <c r="A25" t="s">
        <v>12</v>
      </c>
      <c r="B25" t="s">
        <v>12</v>
      </c>
      <c r="C25" t="s">
        <v>13</v>
      </c>
      <c r="D25">
        <v>2013</v>
      </c>
      <c r="E25">
        <v>27600</v>
      </c>
      <c r="F25">
        <f>IF(A24=Emisiones_CO2_CO2eq_LA[[#This Row],[País]],IFERROR(Emisiones_CO2_CO2eq_LA[[#This Row],[Edificios (kilotoneladas CO₂e)]]-E24,0),0)</f>
        <v>1100</v>
      </c>
      <c r="G25" s="5">
        <f>IF(A24=Emisiones_CO2_CO2eq_LA[[#This Row],[País]],IFERROR(((Emisiones_CO2_CO2eq_LA[[#This Row],[Edificios (kilotoneladas CO₂e)]]-E24)/E24)*100,0),0)</f>
        <v>4.1509433962264151</v>
      </c>
      <c r="H25" s="5">
        <v>0.654090435112332</v>
      </c>
      <c r="I25">
        <v>4660</v>
      </c>
      <c r="J25">
        <f>IF(A24=Emisiones_CO2_CO2eq_LA[[#This Row],[País]],IFERROR(Emisiones_CO2_CO2eq_LA[[#This Row],[Industria (kilotoneladas CO₂e)]]-I24,0),0)</f>
        <v>480.00000000001</v>
      </c>
      <c r="K25" s="5">
        <f>IF(A24=Emisiones_CO2_CO2eq_LA[[#This Row],[País]],IFERROR(((Emisiones_CO2_CO2eq_LA[[#This Row],[Industria (kilotoneladas CO₂e)]]-I24)/I24)*100,0),0)</f>
        <v>11.483253588517012</v>
      </c>
      <c r="L25" s="5">
        <v>0.11043700824722701</v>
      </c>
      <c r="M25">
        <v>96340</v>
      </c>
      <c r="N25">
        <f>IF(A24=Emisiones_CO2_CO2eq_LA[[#This Row],[País]],IFERROR(Emisiones_CO2_CO2eq_LA[[#This Row],[UCTUS (kilotoneladas CO₂e)]]-M24,0),0)</f>
        <v>-8010</v>
      </c>
      <c r="O25" s="5">
        <f>IF(A24=Emisiones_CO2_CO2eq_LA[[#This Row],[País]],IFERROR(((Emisiones_CO2_CO2eq_LA[[#This Row],[UCTUS (kilotoneladas CO₂e)]]-M24)/M24)*100,0),0)</f>
        <v>-7.6760900814566364</v>
      </c>
      <c r="P25" s="5">
        <v>2.2831548014029699</v>
      </c>
      <c r="Q25">
        <v>10000</v>
      </c>
      <c r="R25">
        <f>IF(A24=Emisiones_CO2_CO2eq_LA[[#This Row],[País]],IFERROR(Emisiones_CO2_CO2eq_LA[[#This Row],[Otras Quemas de Combustible (kilotoneladas CO₂e)]]-Q24,0),0)</f>
        <v>1000</v>
      </c>
      <c r="S25" s="5">
        <f>IF(A24=Emisiones_CO2_CO2eq_LA[[#This Row],[País]],IFERROR(((Emisiones_CO2_CO2eq_LA[[#This Row],[Otras Quemas de Combustible (kilotoneladas CO₂e)]]-Q24)/Q24)*100,0),0)</f>
        <v>11.111111111111111</v>
      </c>
      <c r="T25" s="5">
        <v>0.24</v>
      </c>
      <c r="U25">
        <v>45700</v>
      </c>
      <c r="V25">
        <f>IF(A24=Emisiones_CO2_CO2eq_LA[[#This Row],[País]],IFERROR(Emisiones_CO2_CO2eq_LA[[#This Row],[Transporte (kilotoneladas CO₂e)]]-U24,0),0)</f>
        <v>-3100</v>
      </c>
      <c r="W25" s="5">
        <f>IF(A24=Emisiones_CO2_CO2eq_LA[[#This Row],[País]],IFERROR(((Emisiones_CO2_CO2eq_LA[[#This Row],[Transporte (kilotoneladas CO₂e)]]-U24)/U24)*100,0),0)</f>
        <v>-6.3524590163934427</v>
      </c>
      <c r="X25" s="5">
        <v>1.08304104654469</v>
      </c>
      <c r="Y25">
        <v>29900</v>
      </c>
      <c r="Z25">
        <f>IF(A24=Emisiones_CO2_CO2eq_LA[[#This Row],[País]],IFERROR(Emisiones_CO2_CO2eq_LA[[#This Row],[Manufactura y Construcción (kilotoneladas CO₂e)]]-Y24,0),0)</f>
        <v>0</v>
      </c>
      <c r="AA25" s="5">
        <f>IF(A24=Emisiones_CO2_CO2eq_LA[[#This Row],[País]],IFERROR(((Emisiones_CO2_CO2eq_LA[[#This Row],[Manufactura y Construcción (kilotoneladas CO₂e)]]-Y24)/Y24)*100,0),0)</f>
        <v>0</v>
      </c>
      <c r="AB25" s="5">
        <v>0.708597971371694</v>
      </c>
      <c r="AC25">
        <v>1970</v>
      </c>
      <c r="AD25">
        <f>IF(A24=Emisiones_CO2_CO2eq_LA[[#This Row],[País]],IFERROR(Emisiones_CO2_CO2eq_LA[[#This Row],[Emisiones Fugitivas (kilotoneladas CO₂e)]]-AC24,0),0)</f>
        <v>270</v>
      </c>
      <c r="AE25" s="5">
        <f>IF(A24=Emisiones_CO2_CO2eq_LA[[#This Row],[País]],IFERROR(((Emisiones_CO2_CO2eq_LA[[#This Row],[Emisiones Fugitivas (kilotoneladas CO₂e)]]-AC24)/AC24)*100,0),0)</f>
        <v>15.882352941176469</v>
      </c>
      <c r="AF25" s="5">
        <v>4.6686889752583102E-2</v>
      </c>
      <c r="AG25">
        <v>67800</v>
      </c>
      <c r="AH25">
        <f>IF(A24=Emisiones_CO2_CO2eq_LA[[#This Row],[País]],IFERROR(Emisiones_CO2_CO2eq_LA[[#This Row],[Electricidad y Calor (kilotoneladas CO₂e)]]-AG24,0),0)</f>
        <v>-3800</v>
      </c>
      <c r="AI25" s="5">
        <f>IF(A24=Emisiones_CO2_CO2eq_LA[[#This Row],[País]],IFERROR(((Emisiones_CO2_CO2eq_LA[[#This Row],[Electricidad y Calor (kilotoneladas CO₂e)]]-AG24)/AG24)*100,0),0)</f>
        <v>-5.3072625698324023</v>
      </c>
      <c r="AJ25" s="5">
        <v>1.6067873732107301</v>
      </c>
    </row>
    <row r="26" spans="1:36" x14ac:dyDescent="0.25">
      <c r="A26" t="s">
        <v>12</v>
      </c>
      <c r="B26" t="s">
        <v>12</v>
      </c>
      <c r="C26" t="s">
        <v>13</v>
      </c>
      <c r="D26">
        <v>2014</v>
      </c>
      <c r="E26">
        <v>27200</v>
      </c>
      <c r="F26">
        <f>IF(A25=Emisiones_CO2_CO2eq_LA[[#This Row],[País]],IFERROR(Emisiones_CO2_CO2eq_LA[[#This Row],[Edificios (kilotoneladas CO₂e)]]-E25,0),0)</f>
        <v>-400</v>
      </c>
      <c r="G26" s="5">
        <f>IF(A25=Emisiones_CO2_CO2eq_LA[[#This Row],[País]],IFERROR(((Emisiones_CO2_CO2eq_LA[[#This Row],[Edificios (kilotoneladas CO₂e)]]-E25)/E25)*100,0),0)</f>
        <v>-1.4492753623188406</v>
      </c>
      <c r="H26" s="5">
        <v>0.63792860828369002</v>
      </c>
      <c r="I26">
        <v>4500</v>
      </c>
      <c r="J26">
        <f>IF(A25=Emisiones_CO2_CO2eq_LA[[#This Row],[País]],IFERROR(Emisiones_CO2_CO2eq_LA[[#This Row],[Industria (kilotoneladas CO₂e)]]-I25,0),0)</f>
        <v>-160</v>
      </c>
      <c r="K26" s="5">
        <f>IF(A25=Emisiones_CO2_CO2eq_LA[[#This Row],[País]],IFERROR(((Emisiones_CO2_CO2eq_LA[[#This Row],[Industria (kilotoneladas CO₂e)]]-I25)/I25)*100,0),0)</f>
        <v>-3.4334763948497855</v>
      </c>
      <c r="L26" s="5">
        <v>0.105539659458698</v>
      </c>
      <c r="M26">
        <v>95280</v>
      </c>
      <c r="N26">
        <f>IF(A25=Emisiones_CO2_CO2eq_LA[[#This Row],[País]],IFERROR(Emisiones_CO2_CO2eq_LA[[#This Row],[UCTUS (kilotoneladas CO₂e)]]-M25,0),0)</f>
        <v>-1060</v>
      </c>
      <c r="O26" s="5">
        <f>IF(A25=Emisiones_CO2_CO2eq_LA[[#This Row],[País]],IFERROR(((Emisiones_CO2_CO2eq_LA[[#This Row],[UCTUS (kilotoneladas CO₂e)]]-M25)/M25)*100,0),0)</f>
        <v>-1.1002698775171269</v>
      </c>
      <c r="P26" s="5">
        <v>2.2346263896055101</v>
      </c>
      <c r="Q26">
        <v>11400</v>
      </c>
      <c r="R26">
        <f>IF(A25=Emisiones_CO2_CO2eq_LA[[#This Row],[País]],IFERROR(Emisiones_CO2_CO2eq_LA[[#This Row],[Otras Quemas de Combustible (kilotoneladas CO₂e)]]-Q25,0),0)</f>
        <v>1400</v>
      </c>
      <c r="S26" s="5">
        <f>IF(A25=Emisiones_CO2_CO2eq_LA[[#This Row],[País]],IFERROR(((Emisiones_CO2_CO2eq_LA[[#This Row],[Otras Quemas de Combustible (kilotoneladas CO₂e)]]-Q25)/Q25)*100,0),0)</f>
        <v>14.000000000000002</v>
      </c>
      <c r="T26" s="5">
        <v>0.27</v>
      </c>
      <c r="U26">
        <v>44900</v>
      </c>
      <c r="V26">
        <f>IF(A25=Emisiones_CO2_CO2eq_LA[[#This Row],[País]],IFERROR(Emisiones_CO2_CO2eq_LA[[#This Row],[Transporte (kilotoneladas CO₂e)]]-U25,0),0)</f>
        <v>-800</v>
      </c>
      <c r="W26" s="5">
        <f>IF(A25=Emisiones_CO2_CO2eq_LA[[#This Row],[País]],IFERROR(((Emisiones_CO2_CO2eq_LA[[#This Row],[Transporte (kilotoneladas CO₂e)]]-U25)/U25)*100,0),0)</f>
        <v>-1.7505470459518599</v>
      </c>
      <c r="X26" s="5">
        <v>1.0530512688212299</v>
      </c>
      <c r="Y26">
        <v>31300</v>
      </c>
      <c r="Z26">
        <f>IF(A25=Emisiones_CO2_CO2eq_LA[[#This Row],[País]],IFERROR(Emisiones_CO2_CO2eq_LA[[#This Row],[Manufactura y Construcción (kilotoneladas CO₂e)]]-Y25,0),0)</f>
        <v>1400</v>
      </c>
      <c r="AA26" s="5">
        <f>IF(A25=Emisiones_CO2_CO2eq_LA[[#This Row],[País]],IFERROR(((Emisiones_CO2_CO2eq_LA[[#This Row],[Manufactura y Construcción (kilotoneladas CO₂e)]]-Y25)/Y25)*100,0),0)</f>
        <v>4.6822742474916383</v>
      </c>
      <c r="AB26" s="5">
        <v>0.73408696467939305</v>
      </c>
      <c r="AC26">
        <v>1700</v>
      </c>
      <c r="AD26">
        <f>IF(A25=Emisiones_CO2_CO2eq_LA[[#This Row],[País]],IFERROR(Emisiones_CO2_CO2eq_LA[[#This Row],[Emisiones Fugitivas (kilotoneladas CO₂e)]]-AC25,0),0)</f>
        <v>-270</v>
      </c>
      <c r="AE26" s="5">
        <f>IF(A25=Emisiones_CO2_CO2eq_LA[[#This Row],[País]],IFERROR(((Emisiones_CO2_CO2eq_LA[[#This Row],[Emisiones Fugitivas (kilotoneladas CO₂e)]]-AC25)/AC25)*100,0),0)</f>
        <v>-13.705583756345177</v>
      </c>
      <c r="AF26" s="5">
        <v>3.9870538017730599E-2</v>
      </c>
      <c r="AG26">
        <v>70000</v>
      </c>
      <c r="AH26">
        <f>IF(A25=Emisiones_CO2_CO2eq_LA[[#This Row],[País]],IFERROR(Emisiones_CO2_CO2eq_LA[[#This Row],[Electricidad y Calor (kilotoneladas CO₂e)]]-AG25,0),0)</f>
        <v>2200</v>
      </c>
      <c r="AI26" s="5">
        <f>IF(A25=Emisiones_CO2_CO2eq_LA[[#This Row],[País]],IFERROR(((Emisiones_CO2_CO2eq_LA[[#This Row],[Electricidad y Calor (kilotoneladas CO₂e)]]-AG25)/AG25)*100,0),0)</f>
        <v>3.2448377581120944</v>
      </c>
      <c r="AJ26" s="5">
        <v>1.6417280360241999</v>
      </c>
    </row>
    <row r="27" spans="1:36" x14ac:dyDescent="0.25">
      <c r="A27" t="s">
        <v>12</v>
      </c>
      <c r="B27" t="s">
        <v>12</v>
      </c>
      <c r="C27" t="s">
        <v>13</v>
      </c>
      <c r="D27">
        <v>2015</v>
      </c>
      <c r="E27">
        <v>27500</v>
      </c>
      <c r="F27">
        <f>IF(A26=Emisiones_CO2_CO2eq_LA[[#This Row],[País]],IFERROR(Emisiones_CO2_CO2eq_LA[[#This Row],[Edificios (kilotoneladas CO₂e)]]-E26,0),0)</f>
        <v>300</v>
      </c>
      <c r="G27" s="5">
        <f>IF(A26=Emisiones_CO2_CO2eq_LA[[#This Row],[País]],IFERROR(((Emisiones_CO2_CO2eq_LA[[#This Row],[Edificios (kilotoneladas CO₂e)]]-E26)/E26)*100,0),0)</f>
        <v>1.1029411764705883</v>
      </c>
      <c r="H27" s="5">
        <v>0.63842135809634304</v>
      </c>
      <c r="I27">
        <v>4340</v>
      </c>
      <c r="J27">
        <f>IF(A26=Emisiones_CO2_CO2eq_LA[[#This Row],[País]],IFERROR(Emisiones_CO2_CO2eq_LA[[#This Row],[Industria (kilotoneladas CO₂e)]]-I26,0),0)</f>
        <v>-160</v>
      </c>
      <c r="K27" s="5">
        <f>IF(A26=Emisiones_CO2_CO2eq_LA[[#This Row],[País]],IFERROR(((Emisiones_CO2_CO2eq_LA[[#This Row],[Industria (kilotoneladas CO₂e)]]-I26)/I26)*100,0),0)</f>
        <v>-3.5555555555555554</v>
      </c>
      <c r="L27" s="5">
        <v>0.100754497968659</v>
      </c>
      <c r="M27">
        <v>93150</v>
      </c>
      <c r="N27">
        <f>IF(A26=Emisiones_CO2_CO2eq_LA[[#This Row],[País]],IFERROR(Emisiones_CO2_CO2eq_LA[[#This Row],[UCTUS (kilotoneladas CO₂e)]]-M26,0),0)</f>
        <v>-2130</v>
      </c>
      <c r="O27" s="5">
        <f>IF(A26=Emisiones_CO2_CO2eq_LA[[#This Row],[País]],IFERROR(((Emisiones_CO2_CO2eq_LA[[#This Row],[UCTUS (kilotoneladas CO₂e)]]-M26)/M26)*100,0),0)</f>
        <v>-2.2355163727959697</v>
      </c>
      <c r="P27" s="5">
        <v>2.1625072547881601</v>
      </c>
      <c r="Q27">
        <v>11900</v>
      </c>
      <c r="R27">
        <f>IF(A26=Emisiones_CO2_CO2eq_LA[[#This Row],[País]],IFERROR(Emisiones_CO2_CO2eq_LA[[#This Row],[Otras Quemas de Combustible (kilotoneladas CO₂e)]]-Q26,0),0)</f>
        <v>500</v>
      </c>
      <c r="S27" s="5">
        <f>IF(A26=Emisiones_CO2_CO2eq_LA[[#This Row],[País]],IFERROR(((Emisiones_CO2_CO2eq_LA[[#This Row],[Otras Quemas de Combustible (kilotoneladas CO₂e)]]-Q26)/Q26)*100,0),0)</f>
        <v>4.3859649122807012</v>
      </c>
      <c r="T27" s="5">
        <v>0.28000000000000003</v>
      </c>
      <c r="U27">
        <v>46800</v>
      </c>
      <c r="V27">
        <f>IF(A26=Emisiones_CO2_CO2eq_LA[[#This Row],[País]],IFERROR(Emisiones_CO2_CO2eq_LA[[#This Row],[Transporte (kilotoneladas CO₂e)]]-U26,0),0)</f>
        <v>1900</v>
      </c>
      <c r="W27" s="5">
        <f>IF(A26=Emisiones_CO2_CO2eq_LA[[#This Row],[País]],IFERROR(((Emisiones_CO2_CO2eq_LA[[#This Row],[Transporte (kilotoneladas CO₂e)]]-U26)/U26)*100,0),0)</f>
        <v>4.231625835189309</v>
      </c>
      <c r="X27" s="5">
        <v>1.0864770748694099</v>
      </c>
      <c r="Y27">
        <v>31400</v>
      </c>
      <c r="Z27">
        <f>IF(A26=Emisiones_CO2_CO2eq_LA[[#This Row],[País]],IFERROR(Emisiones_CO2_CO2eq_LA[[#This Row],[Manufactura y Construcción (kilotoneladas CO₂e)]]-Y26,0),0)</f>
        <v>100</v>
      </c>
      <c r="AA27" s="5">
        <f>IF(A26=Emisiones_CO2_CO2eq_LA[[#This Row],[País]],IFERROR(((Emisiones_CO2_CO2eq_LA[[#This Row],[Manufactura y Construcción (kilotoneladas CO₂e)]]-Y26)/Y26)*100,0),0)</f>
        <v>0.31948881789137379</v>
      </c>
      <c r="AB27" s="5">
        <v>0.72896111433546096</v>
      </c>
      <c r="AC27">
        <v>1700</v>
      </c>
      <c r="AD27">
        <f>IF(A26=Emisiones_CO2_CO2eq_LA[[#This Row],[País]],IFERROR(Emisiones_CO2_CO2eq_LA[[#This Row],[Emisiones Fugitivas (kilotoneladas CO₂e)]]-AC26,0),0)</f>
        <v>0</v>
      </c>
      <c r="AE27" s="5">
        <f>IF(A26=Emisiones_CO2_CO2eq_LA[[#This Row],[País]],IFERROR(((Emisiones_CO2_CO2eq_LA[[#This Row],[Emisiones Fugitivas (kilotoneladas CO₂e)]]-AC26)/AC26)*100,0),0)</f>
        <v>0</v>
      </c>
      <c r="AF27" s="5">
        <v>3.94660475914103E-2</v>
      </c>
      <c r="AG27">
        <v>72800</v>
      </c>
      <c r="AH27">
        <f>IF(A26=Emisiones_CO2_CO2eq_LA[[#This Row],[País]],IFERROR(Emisiones_CO2_CO2eq_LA[[#This Row],[Electricidad y Calor (kilotoneladas CO₂e)]]-AG26,0),0)</f>
        <v>2800</v>
      </c>
      <c r="AI27" s="5">
        <f>IF(A26=Emisiones_CO2_CO2eq_LA[[#This Row],[País]],IFERROR(((Emisiones_CO2_CO2eq_LA[[#This Row],[Electricidad y Calor (kilotoneladas CO₂e)]]-AG26)/AG26)*100,0),0)</f>
        <v>4</v>
      </c>
      <c r="AJ27" s="5">
        <v>1.69007544979686</v>
      </c>
    </row>
    <row r="28" spans="1:36" x14ac:dyDescent="0.25">
      <c r="A28" t="s">
        <v>12</v>
      </c>
      <c r="B28" t="s">
        <v>12</v>
      </c>
      <c r="C28" t="s">
        <v>13</v>
      </c>
      <c r="D28">
        <v>2016</v>
      </c>
      <c r="E28">
        <v>28800</v>
      </c>
      <c r="F28">
        <f>IF(A27=Emisiones_CO2_CO2eq_LA[[#This Row],[País]],IFERROR(Emisiones_CO2_CO2eq_LA[[#This Row],[Edificios (kilotoneladas CO₂e)]]-E27,0),0)</f>
        <v>1300</v>
      </c>
      <c r="G28" s="5">
        <f>IF(A27=Emisiones_CO2_CO2eq_LA[[#This Row],[País]],IFERROR(((Emisiones_CO2_CO2eq_LA[[#This Row],[Edificios (kilotoneladas CO₂e)]]-E27)/E27)*100,0),0)</f>
        <v>4.7272727272727275</v>
      </c>
      <c r="H28" s="5">
        <v>0.66194722809598205</v>
      </c>
      <c r="I28">
        <v>4340</v>
      </c>
      <c r="J28">
        <f>IF(A27=Emisiones_CO2_CO2eq_LA[[#This Row],[País]],IFERROR(Emisiones_CO2_CO2eq_LA[[#This Row],[Industria (kilotoneladas CO₂e)]]-I27,0),0)</f>
        <v>0</v>
      </c>
      <c r="K28" s="5">
        <f>IF(A27=Emisiones_CO2_CO2eq_LA[[#This Row],[País]],IFERROR(((Emisiones_CO2_CO2eq_LA[[#This Row],[Industria (kilotoneladas CO₂e)]]-I27)/I27)*100,0),0)</f>
        <v>0</v>
      </c>
      <c r="L28" s="5">
        <v>9.9751769789463998E-2</v>
      </c>
      <c r="M28">
        <v>95450</v>
      </c>
      <c r="N28">
        <f>IF(A27=Emisiones_CO2_CO2eq_LA[[#This Row],[País]],IFERROR(Emisiones_CO2_CO2eq_LA[[#This Row],[UCTUS (kilotoneladas CO₂e)]]-M27,0),0)</f>
        <v>2300</v>
      </c>
      <c r="O28" s="5">
        <f>IF(A27=Emisiones_CO2_CO2eq_LA[[#This Row],[País]],IFERROR(((Emisiones_CO2_CO2eq_LA[[#This Row],[UCTUS (kilotoneladas CO₂e)]]-M27)/M27)*100,0),0)</f>
        <v>2.4691358024691357</v>
      </c>
      <c r="P28" s="5">
        <v>2.1938494070056</v>
      </c>
      <c r="Q28">
        <v>11600</v>
      </c>
      <c r="R28">
        <f>IF(A27=Emisiones_CO2_CO2eq_LA[[#This Row],[País]],IFERROR(Emisiones_CO2_CO2eq_LA[[#This Row],[Otras Quemas de Combustible (kilotoneladas CO₂e)]]-Q27,0),0)</f>
        <v>-300</v>
      </c>
      <c r="S28" s="5">
        <f>IF(A27=Emisiones_CO2_CO2eq_LA[[#This Row],[País]],IFERROR(((Emisiones_CO2_CO2eq_LA[[#This Row],[Otras Quemas de Combustible (kilotoneladas CO₂e)]]-Q27)/Q27)*100,0),0)</f>
        <v>-2.5210084033613445</v>
      </c>
      <c r="T28" s="5">
        <v>0.27</v>
      </c>
      <c r="U28">
        <v>46500</v>
      </c>
      <c r="V28">
        <f>IF(A27=Emisiones_CO2_CO2eq_LA[[#This Row],[País]],IFERROR(Emisiones_CO2_CO2eq_LA[[#This Row],[Transporte (kilotoneladas CO₂e)]]-U27,0),0)</f>
        <v>-300</v>
      </c>
      <c r="W28" s="5">
        <f>IF(A27=Emisiones_CO2_CO2eq_LA[[#This Row],[País]],IFERROR(((Emisiones_CO2_CO2eq_LA[[#This Row],[Transporte (kilotoneladas CO₂e)]]-U27)/U27)*100,0),0)</f>
        <v>-0.64102564102564097</v>
      </c>
      <c r="X28" s="5">
        <v>1.0687689620299701</v>
      </c>
      <c r="Y28">
        <v>30000</v>
      </c>
      <c r="Z28">
        <f>IF(A27=Emisiones_CO2_CO2eq_LA[[#This Row],[País]],IFERROR(Emisiones_CO2_CO2eq_LA[[#This Row],[Manufactura y Construcción (kilotoneladas CO₂e)]]-Y27,0),0)</f>
        <v>-1400</v>
      </c>
      <c r="AA28" s="5">
        <f>IF(A27=Emisiones_CO2_CO2eq_LA[[#This Row],[País]],IFERROR(((Emisiones_CO2_CO2eq_LA[[#This Row],[Manufactura y Construcción (kilotoneladas CO₂e)]]-Y27)/Y27)*100,0),0)</f>
        <v>-4.4585987261146496</v>
      </c>
      <c r="AB28" s="5">
        <v>0.68952836259998096</v>
      </c>
      <c r="AC28">
        <v>1700</v>
      </c>
      <c r="AD28">
        <f>IF(A27=Emisiones_CO2_CO2eq_LA[[#This Row],[País]],IFERROR(Emisiones_CO2_CO2eq_LA[[#This Row],[Emisiones Fugitivas (kilotoneladas CO₂e)]]-AC27,0),0)</f>
        <v>0</v>
      </c>
      <c r="AE28" s="5">
        <f>IF(A27=Emisiones_CO2_CO2eq_LA[[#This Row],[País]],IFERROR(((Emisiones_CO2_CO2eq_LA[[#This Row],[Emisiones Fugitivas (kilotoneladas CO₂e)]]-AC27)/AC27)*100,0),0)</f>
        <v>0</v>
      </c>
      <c r="AF28" s="5">
        <v>3.9073273880665602E-2</v>
      </c>
      <c r="AG28">
        <v>73800</v>
      </c>
      <c r="AH28">
        <f>IF(A27=Emisiones_CO2_CO2eq_LA[[#This Row],[País]],IFERROR(Emisiones_CO2_CO2eq_LA[[#This Row],[Electricidad y Calor (kilotoneladas CO₂e)]]-AG27,0),0)</f>
        <v>1000</v>
      </c>
      <c r="AI28" s="5">
        <f>IF(A27=Emisiones_CO2_CO2eq_LA[[#This Row],[País]],IFERROR(((Emisiones_CO2_CO2eq_LA[[#This Row],[Electricidad y Calor (kilotoneladas CO₂e)]]-AG27)/AG27)*100,0),0)</f>
        <v>1.3736263736263736</v>
      </c>
      <c r="AJ28" s="5">
        <v>1.6962397719959501</v>
      </c>
    </row>
    <row r="29" spans="1:36" x14ac:dyDescent="0.25">
      <c r="A29" t="s">
        <v>40</v>
      </c>
      <c r="B29" t="s">
        <v>40</v>
      </c>
      <c r="C29" t="s">
        <v>41</v>
      </c>
      <c r="D29">
        <v>1990</v>
      </c>
      <c r="E29">
        <v>600</v>
      </c>
      <c r="F29">
        <f>IF(A28=Emisiones_CO2_CO2eq_LA[[#This Row],[País]],IFERROR(Emisiones_CO2_CO2eq_LA[[#This Row],[Edificios (kilotoneladas CO₂e)]]-E28,0),0)</f>
        <v>0</v>
      </c>
      <c r="G29" s="5">
        <f>IF(A28=Emisiones_CO2_CO2eq_LA[[#This Row],[País]],IFERROR(((Emisiones_CO2_CO2eq_LA[[#This Row],[Edificios (kilotoneladas CO₂e)]]-E28)/E28)*100,0),0)</f>
        <v>0</v>
      </c>
      <c r="H29" s="5">
        <v>8.7399854333576096E-2</v>
      </c>
      <c r="I29">
        <v>250</v>
      </c>
      <c r="J29">
        <f>IF(A28=Emisiones_CO2_CO2eq_LA[[#This Row],[País]],IFERROR(Emisiones_CO2_CO2eq_LA[[#This Row],[Industria (kilotoneladas CO₂e)]]-I28,0),0)</f>
        <v>0</v>
      </c>
      <c r="K29" s="5">
        <f>IF(A28=Emisiones_CO2_CO2eq_LA[[#This Row],[País]],IFERROR(((Emisiones_CO2_CO2eq_LA[[#This Row],[Industria (kilotoneladas CO₂e)]]-I28)/I28)*100,0),0)</f>
        <v>0</v>
      </c>
      <c r="L29" s="5">
        <v>3.6416605972323303E-2</v>
      </c>
      <c r="M29">
        <v>77370</v>
      </c>
      <c r="N29">
        <f>IF(A28=Emisiones_CO2_CO2eq_LA[[#This Row],[País]],IFERROR(Emisiones_CO2_CO2eq_LA[[#This Row],[UCTUS (kilotoneladas CO₂e)]]-M28,0),0)</f>
        <v>0</v>
      </c>
      <c r="O29" s="5">
        <f>IF(A28=Emisiones_CO2_CO2eq_LA[[#This Row],[País]],IFERROR(((Emisiones_CO2_CO2eq_LA[[#This Row],[UCTUS (kilotoneladas CO₂e)]]-M28)/M28)*100,0),0)</f>
        <v>0</v>
      </c>
      <c r="P29" s="5">
        <v>11.2702112163146</v>
      </c>
      <c r="Q29">
        <v>100</v>
      </c>
      <c r="R29">
        <f>IF(A28=Emisiones_CO2_CO2eq_LA[[#This Row],[País]],IFERROR(Emisiones_CO2_CO2eq_LA[[#This Row],[Otras Quemas de Combustible (kilotoneladas CO₂e)]]-Q28,0),0)</f>
        <v>0</v>
      </c>
      <c r="S29" s="5">
        <f>IF(A28=Emisiones_CO2_CO2eq_LA[[#This Row],[País]],IFERROR(((Emisiones_CO2_CO2eq_LA[[#This Row],[Otras Quemas de Combustible (kilotoneladas CO₂e)]]-Q28)/Q28)*100,0),0)</f>
        <v>0</v>
      </c>
      <c r="T29" s="5">
        <v>0.01</v>
      </c>
      <c r="U29">
        <v>2200</v>
      </c>
      <c r="V29">
        <f>IF(A28=Emisiones_CO2_CO2eq_LA[[#This Row],[País]],IFERROR(Emisiones_CO2_CO2eq_LA[[#This Row],[Transporte (kilotoneladas CO₂e)]]-U28,0),0)</f>
        <v>0</v>
      </c>
      <c r="W29" s="5">
        <f>IF(A28=Emisiones_CO2_CO2eq_LA[[#This Row],[País]],IFERROR(((Emisiones_CO2_CO2eq_LA[[#This Row],[Transporte (kilotoneladas CO₂e)]]-U28)/U28)*100,0),0)</f>
        <v>0</v>
      </c>
      <c r="X29" s="5">
        <v>0.32046613255644502</v>
      </c>
      <c r="Y29">
        <v>800</v>
      </c>
      <c r="Z29">
        <f>IF(A28=Emisiones_CO2_CO2eq_LA[[#This Row],[País]],IFERROR(Emisiones_CO2_CO2eq_LA[[#This Row],[Manufactura y Construcción (kilotoneladas CO₂e)]]-Y28,0),0)</f>
        <v>0</v>
      </c>
      <c r="AA29" s="5">
        <f>IF(A28=Emisiones_CO2_CO2eq_LA[[#This Row],[País]],IFERROR(((Emisiones_CO2_CO2eq_LA[[#This Row],[Manufactura y Construcción (kilotoneladas CO₂e)]]-Y28)/Y28)*100,0),0)</f>
        <v>0</v>
      </c>
      <c r="AB29" s="5">
        <v>0.11653313911143399</v>
      </c>
      <c r="AC29">
        <v>220</v>
      </c>
      <c r="AD29">
        <f>IF(A28=Emisiones_CO2_CO2eq_LA[[#This Row],[País]],IFERROR(Emisiones_CO2_CO2eq_LA[[#This Row],[Emisiones Fugitivas (kilotoneladas CO₂e)]]-AC28,0),0)</f>
        <v>0</v>
      </c>
      <c r="AE29" s="5">
        <f>IF(A28=Emisiones_CO2_CO2eq_LA[[#This Row],[País]],IFERROR(((Emisiones_CO2_CO2eq_LA[[#This Row],[Emisiones Fugitivas (kilotoneladas CO₂e)]]-AC28)/AC28)*100,0),0)</f>
        <v>0</v>
      </c>
      <c r="AF29" s="5">
        <v>3.20466132556445E-2</v>
      </c>
      <c r="AG29">
        <v>1500</v>
      </c>
      <c r="AH29">
        <f>IF(A28=Emisiones_CO2_CO2eq_LA[[#This Row],[País]],IFERROR(Emisiones_CO2_CO2eq_LA[[#This Row],[Electricidad y Calor (kilotoneladas CO₂e)]]-AG28,0),0)</f>
        <v>0</v>
      </c>
      <c r="AI29" s="5">
        <f>IF(A28=Emisiones_CO2_CO2eq_LA[[#This Row],[País]],IFERROR(((Emisiones_CO2_CO2eq_LA[[#This Row],[Electricidad y Calor (kilotoneladas CO₂e)]]-AG28)/AG28)*100,0),0)</f>
        <v>0</v>
      </c>
      <c r="AJ29" s="5">
        <v>0.21849963583394</v>
      </c>
    </row>
    <row r="30" spans="1:36" x14ac:dyDescent="0.25">
      <c r="A30" t="s">
        <v>40</v>
      </c>
      <c r="B30" t="s">
        <v>40</v>
      </c>
      <c r="C30" t="s">
        <v>41</v>
      </c>
      <c r="D30">
        <v>1991</v>
      </c>
      <c r="E30">
        <v>500</v>
      </c>
      <c r="F30">
        <f>IF(A29=Emisiones_CO2_CO2eq_LA[[#This Row],[País]],IFERROR(Emisiones_CO2_CO2eq_LA[[#This Row],[Edificios (kilotoneladas CO₂e)]]-E29,0),0)</f>
        <v>-100</v>
      </c>
      <c r="G30" s="5">
        <f>IF(A29=Emisiones_CO2_CO2eq_LA[[#This Row],[País]],IFERROR(((Emisiones_CO2_CO2eq_LA[[#This Row],[Edificios (kilotoneladas CO₂e)]]-E29)/E29)*100,0),0)</f>
        <v>-16.666666666666664</v>
      </c>
      <c r="H30" s="5">
        <v>7.1316502638710602E-2</v>
      </c>
      <c r="I30">
        <v>270</v>
      </c>
      <c r="J30">
        <f>IF(A29=Emisiones_CO2_CO2eq_LA[[#This Row],[País]],IFERROR(Emisiones_CO2_CO2eq_LA[[#This Row],[Industria (kilotoneladas CO₂e)]]-I29,0),0)</f>
        <v>20</v>
      </c>
      <c r="K30" s="5">
        <f>IF(A29=Emisiones_CO2_CO2eq_LA[[#This Row],[País]],IFERROR(((Emisiones_CO2_CO2eq_LA[[#This Row],[Industria (kilotoneladas CO₂e)]]-I29)/I29)*100,0),0)</f>
        <v>8</v>
      </c>
      <c r="L30" s="5">
        <v>3.8510911424903697E-2</v>
      </c>
      <c r="M30">
        <v>77370</v>
      </c>
      <c r="N30">
        <f>IF(A29=Emisiones_CO2_CO2eq_LA[[#This Row],[País]],IFERROR(Emisiones_CO2_CO2eq_LA[[#This Row],[UCTUS (kilotoneladas CO₂e)]]-M29,0),0)</f>
        <v>0</v>
      </c>
      <c r="O30" s="5">
        <f>IF(A29=Emisiones_CO2_CO2eq_LA[[#This Row],[País]],IFERROR(((Emisiones_CO2_CO2eq_LA[[#This Row],[UCTUS (kilotoneladas CO₂e)]]-M29)/M29)*100,0),0)</f>
        <v>0</v>
      </c>
      <c r="P30" s="5">
        <v>11.035515618313999</v>
      </c>
      <c r="Q30">
        <v>100</v>
      </c>
      <c r="R30">
        <f>IF(A29=Emisiones_CO2_CO2eq_LA[[#This Row],[País]],IFERROR(Emisiones_CO2_CO2eq_LA[[#This Row],[Otras Quemas de Combustible (kilotoneladas CO₂e)]]-Q29,0),0)</f>
        <v>0</v>
      </c>
      <c r="S30" s="5">
        <f>IF(A29=Emisiones_CO2_CO2eq_LA[[#This Row],[País]],IFERROR(((Emisiones_CO2_CO2eq_LA[[#This Row],[Otras Quemas de Combustible (kilotoneladas CO₂e)]]-Q29)/Q29)*100,0),0)</f>
        <v>0</v>
      </c>
      <c r="T30" s="5">
        <v>0.01</v>
      </c>
      <c r="U30">
        <v>2300</v>
      </c>
      <c r="V30">
        <f>IF(A29=Emisiones_CO2_CO2eq_LA[[#This Row],[País]],IFERROR(Emisiones_CO2_CO2eq_LA[[#This Row],[Transporte (kilotoneladas CO₂e)]]-U29,0),0)</f>
        <v>100</v>
      </c>
      <c r="W30" s="5">
        <f>IF(A29=Emisiones_CO2_CO2eq_LA[[#This Row],[País]],IFERROR(((Emisiones_CO2_CO2eq_LA[[#This Row],[Transporte (kilotoneladas CO₂e)]]-U29)/U29)*100,0),0)</f>
        <v>4.5454545454545459</v>
      </c>
      <c r="X30" s="5">
        <v>0.32805591213806801</v>
      </c>
      <c r="Y30">
        <v>700</v>
      </c>
      <c r="Z30">
        <f>IF(A29=Emisiones_CO2_CO2eq_LA[[#This Row],[País]],IFERROR(Emisiones_CO2_CO2eq_LA[[#This Row],[Manufactura y Construcción (kilotoneladas CO₂e)]]-Y29,0),0)</f>
        <v>-100</v>
      </c>
      <c r="AA30" s="5">
        <f>IF(A29=Emisiones_CO2_CO2eq_LA[[#This Row],[País]],IFERROR(((Emisiones_CO2_CO2eq_LA[[#This Row],[Manufactura y Construcción (kilotoneladas CO₂e)]]-Y29)/Y29)*100,0),0)</f>
        <v>-12.5</v>
      </c>
      <c r="AB30" s="5">
        <v>9.9843103694194801E-2</v>
      </c>
      <c r="AC30">
        <v>220</v>
      </c>
      <c r="AD30">
        <f>IF(A29=Emisiones_CO2_CO2eq_LA[[#This Row],[País]],IFERROR(Emisiones_CO2_CO2eq_LA[[#This Row],[Emisiones Fugitivas (kilotoneladas CO₂e)]]-AC29,0),0)</f>
        <v>0</v>
      </c>
      <c r="AE30" s="5">
        <f>IF(A29=Emisiones_CO2_CO2eq_LA[[#This Row],[País]],IFERROR(((Emisiones_CO2_CO2eq_LA[[#This Row],[Emisiones Fugitivas (kilotoneladas CO₂e)]]-AC29)/AC29)*100,0),0)</f>
        <v>0</v>
      </c>
      <c r="AF30" s="5">
        <v>3.1379261161032602E-2</v>
      </c>
      <c r="AG30">
        <v>1400</v>
      </c>
      <c r="AH30">
        <f>IF(A29=Emisiones_CO2_CO2eq_LA[[#This Row],[País]],IFERROR(Emisiones_CO2_CO2eq_LA[[#This Row],[Electricidad y Calor (kilotoneladas CO₂e)]]-AG29,0),0)</f>
        <v>-100</v>
      </c>
      <c r="AI30" s="5">
        <f>IF(A29=Emisiones_CO2_CO2eq_LA[[#This Row],[País]],IFERROR(((Emisiones_CO2_CO2eq_LA[[#This Row],[Electricidad y Calor (kilotoneladas CO₂e)]]-AG29)/AG29)*100,0),0)</f>
        <v>-6.666666666666667</v>
      </c>
      <c r="AJ30" s="5">
        <v>0.19968620738838899</v>
      </c>
    </row>
    <row r="31" spans="1:36" x14ac:dyDescent="0.25">
      <c r="A31" t="s">
        <v>40</v>
      </c>
      <c r="B31" t="s">
        <v>40</v>
      </c>
      <c r="C31" t="s">
        <v>41</v>
      </c>
      <c r="D31">
        <v>1992</v>
      </c>
      <c r="E31">
        <v>600</v>
      </c>
      <c r="F31">
        <f>IF(A30=Emisiones_CO2_CO2eq_LA[[#This Row],[País]],IFERROR(Emisiones_CO2_CO2eq_LA[[#This Row],[Edificios (kilotoneladas CO₂e)]]-E30,0),0)</f>
        <v>100</v>
      </c>
      <c r="G31" s="5">
        <f>IF(A30=Emisiones_CO2_CO2eq_LA[[#This Row],[País]],IFERROR(((Emisiones_CO2_CO2eq_LA[[#This Row],[Edificios (kilotoneladas CO₂e)]]-E30)/E30)*100,0),0)</f>
        <v>20</v>
      </c>
      <c r="H31" s="5">
        <v>8.3787180561374103E-2</v>
      </c>
      <c r="I31">
        <v>270</v>
      </c>
      <c r="J31">
        <f>IF(A30=Emisiones_CO2_CO2eq_LA[[#This Row],[País]],IFERROR(Emisiones_CO2_CO2eq_LA[[#This Row],[Industria (kilotoneladas CO₂e)]]-I30,0),0)</f>
        <v>0</v>
      </c>
      <c r="K31" s="5">
        <f>IF(A30=Emisiones_CO2_CO2eq_LA[[#This Row],[País]],IFERROR(((Emisiones_CO2_CO2eq_LA[[#This Row],[Industria (kilotoneladas CO₂e)]]-I30)/I30)*100,0),0)</f>
        <v>0</v>
      </c>
      <c r="L31" s="5">
        <v>3.7704231252618299E-2</v>
      </c>
      <c r="M31">
        <v>77370</v>
      </c>
      <c r="N31">
        <f>IF(A30=Emisiones_CO2_CO2eq_LA[[#This Row],[País]],IFERROR(Emisiones_CO2_CO2eq_LA[[#This Row],[UCTUS (kilotoneladas CO₂e)]]-M30,0),0)</f>
        <v>0</v>
      </c>
      <c r="O31" s="5">
        <f>IF(A30=Emisiones_CO2_CO2eq_LA[[#This Row],[País]],IFERROR(((Emisiones_CO2_CO2eq_LA[[#This Row],[UCTUS (kilotoneladas CO₂e)]]-M30)/M30)*100,0),0)</f>
        <v>0</v>
      </c>
      <c r="P31" s="5">
        <v>10.8043569333891</v>
      </c>
      <c r="Q31">
        <v>100</v>
      </c>
      <c r="R31">
        <f>IF(A30=Emisiones_CO2_CO2eq_LA[[#This Row],[País]],IFERROR(Emisiones_CO2_CO2eq_LA[[#This Row],[Otras Quemas de Combustible (kilotoneladas CO₂e)]]-Q30,0),0)</f>
        <v>0</v>
      </c>
      <c r="S31" s="5">
        <f>IF(A30=Emisiones_CO2_CO2eq_LA[[#This Row],[País]],IFERROR(((Emisiones_CO2_CO2eq_LA[[#This Row],[Otras Quemas de Combustible (kilotoneladas CO₂e)]]-Q30)/Q30)*100,0),0)</f>
        <v>0</v>
      </c>
      <c r="T31" s="5">
        <v>0.01</v>
      </c>
      <c r="U31">
        <v>2300</v>
      </c>
      <c r="V31">
        <f>IF(A30=Emisiones_CO2_CO2eq_LA[[#This Row],[País]],IFERROR(Emisiones_CO2_CO2eq_LA[[#This Row],[Transporte (kilotoneladas CO₂e)]]-U30,0),0)</f>
        <v>0</v>
      </c>
      <c r="W31" s="5">
        <f>IF(A30=Emisiones_CO2_CO2eq_LA[[#This Row],[País]],IFERROR(((Emisiones_CO2_CO2eq_LA[[#This Row],[Transporte (kilotoneladas CO₂e)]]-U30)/U30)*100,0),0)</f>
        <v>0</v>
      </c>
      <c r="X31" s="5">
        <v>0.321184192151934</v>
      </c>
      <c r="Y31">
        <v>700</v>
      </c>
      <c r="Z31">
        <f>IF(A30=Emisiones_CO2_CO2eq_LA[[#This Row],[País]],IFERROR(Emisiones_CO2_CO2eq_LA[[#This Row],[Manufactura y Construcción (kilotoneladas CO₂e)]]-Y30,0),0)</f>
        <v>0</v>
      </c>
      <c r="AA31" s="5">
        <f>IF(A30=Emisiones_CO2_CO2eq_LA[[#This Row],[País]],IFERROR(((Emisiones_CO2_CO2eq_LA[[#This Row],[Manufactura y Construcción (kilotoneladas CO₂e)]]-Y30)/Y30)*100,0),0)</f>
        <v>0</v>
      </c>
      <c r="AB31" s="5">
        <v>9.7751710654936402E-2</v>
      </c>
      <c r="AC31">
        <v>1040</v>
      </c>
      <c r="AD31">
        <f>IF(A30=Emisiones_CO2_CO2eq_LA[[#This Row],[País]],IFERROR(Emisiones_CO2_CO2eq_LA[[#This Row],[Emisiones Fugitivas (kilotoneladas CO₂e)]]-AC30,0),0)</f>
        <v>820</v>
      </c>
      <c r="AE31" s="5">
        <f>IF(A30=Emisiones_CO2_CO2eq_LA[[#This Row],[País]],IFERROR(((Emisiones_CO2_CO2eq_LA[[#This Row],[Emisiones Fugitivas (kilotoneladas CO₂e)]]-AC30)/AC30)*100,0),0)</f>
        <v>372.72727272727269</v>
      </c>
      <c r="AF31" s="5">
        <v>0.145231112973048</v>
      </c>
      <c r="AG31">
        <v>1600</v>
      </c>
      <c r="AH31">
        <f>IF(A30=Emisiones_CO2_CO2eq_LA[[#This Row],[País]],IFERROR(Emisiones_CO2_CO2eq_LA[[#This Row],[Electricidad y Calor (kilotoneladas CO₂e)]]-AG30,0),0)</f>
        <v>200</v>
      </c>
      <c r="AI31" s="5">
        <f>IF(A30=Emisiones_CO2_CO2eq_LA[[#This Row],[País]],IFERROR(((Emisiones_CO2_CO2eq_LA[[#This Row],[Electricidad y Calor (kilotoneladas CO₂e)]]-AG30)/AG30)*100,0),0)</f>
        <v>14.285714285714285</v>
      </c>
      <c r="AJ31" s="5">
        <v>0.22343248149699699</v>
      </c>
    </row>
    <row r="32" spans="1:36" x14ac:dyDescent="0.25">
      <c r="A32" t="s">
        <v>40</v>
      </c>
      <c r="B32" t="s">
        <v>40</v>
      </c>
      <c r="C32" t="s">
        <v>41</v>
      </c>
      <c r="D32">
        <v>1993</v>
      </c>
      <c r="E32">
        <v>600</v>
      </c>
      <c r="F32">
        <f>IF(A31=Emisiones_CO2_CO2eq_LA[[#This Row],[País]],IFERROR(Emisiones_CO2_CO2eq_LA[[#This Row],[Edificios (kilotoneladas CO₂e)]]-E31,0),0)</f>
        <v>0</v>
      </c>
      <c r="G32" s="5">
        <f>IF(A31=Emisiones_CO2_CO2eq_LA[[#This Row],[País]],IFERROR(((Emisiones_CO2_CO2eq_LA[[#This Row],[Edificios (kilotoneladas CO₂e)]]-E31)/E31)*100,0),0)</f>
        <v>0</v>
      </c>
      <c r="H32" s="5">
        <v>8.2045672090797203E-2</v>
      </c>
      <c r="I32">
        <v>300</v>
      </c>
      <c r="J32">
        <f>IF(A31=Emisiones_CO2_CO2eq_LA[[#This Row],[País]],IFERROR(Emisiones_CO2_CO2eq_LA[[#This Row],[Industria (kilotoneladas CO₂e)]]-I31,0),0)</f>
        <v>30</v>
      </c>
      <c r="K32" s="5">
        <f>IF(A31=Emisiones_CO2_CO2eq_LA[[#This Row],[País]],IFERROR(((Emisiones_CO2_CO2eq_LA[[#This Row],[Industria (kilotoneladas CO₂e)]]-I31)/I31)*100,0),0)</f>
        <v>11.111111111111111</v>
      </c>
      <c r="L32" s="5">
        <v>4.1022836045398602E-2</v>
      </c>
      <c r="M32">
        <v>77370</v>
      </c>
      <c r="N32">
        <f>IF(A31=Emisiones_CO2_CO2eq_LA[[#This Row],[País]],IFERROR(Emisiones_CO2_CO2eq_LA[[#This Row],[UCTUS (kilotoneladas CO₂e)]]-M31,0),0)</f>
        <v>0</v>
      </c>
      <c r="O32" s="5">
        <f>IF(A31=Emisiones_CO2_CO2eq_LA[[#This Row],[País]],IFERROR(((Emisiones_CO2_CO2eq_LA[[#This Row],[UCTUS (kilotoneladas CO₂e)]]-M31)/M31)*100,0),0)</f>
        <v>0</v>
      </c>
      <c r="P32" s="5">
        <v>10.5797894161083</v>
      </c>
      <c r="Q32">
        <v>0</v>
      </c>
      <c r="R32">
        <f>IF(A31=Emisiones_CO2_CO2eq_LA[[#This Row],[País]],IFERROR(Emisiones_CO2_CO2eq_LA[[#This Row],[Otras Quemas de Combustible (kilotoneladas CO₂e)]]-Q31,0),0)</f>
        <v>-100</v>
      </c>
      <c r="S32" s="5">
        <f>IF(A31=Emisiones_CO2_CO2eq_LA[[#This Row],[País]],IFERROR(((Emisiones_CO2_CO2eq_LA[[#This Row],[Otras Quemas de Combustible (kilotoneladas CO₂e)]]-Q31)/Q31)*100,0),0)</f>
        <v>-100</v>
      </c>
      <c r="T32" s="6">
        <v>0</v>
      </c>
      <c r="U32">
        <v>2700</v>
      </c>
      <c r="V32">
        <f>IF(A31=Emisiones_CO2_CO2eq_LA[[#This Row],[País]],IFERROR(Emisiones_CO2_CO2eq_LA[[#This Row],[Transporte (kilotoneladas CO₂e)]]-U31,0),0)</f>
        <v>400</v>
      </c>
      <c r="W32" s="5">
        <f>IF(A31=Emisiones_CO2_CO2eq_LA[[#This Row],[País]],IFERROR(((Emisiones_CO2_CO2eq_LA[[#This Row],[Transporte (kilotoneladas CO₂e)]]-U31)/U31)*100,0),0)</f>
        <v>17.391304347826086</v>
      </c>
      <c r="X32" s="5">
        <v>0.369205524408587</v>
      </c>
      <c r="Y32">
        <v>700</v>
      </c>
      <c r="Z32">
        <f>IF(A31=Emisiones_CO2_CO2eq_LA[[#This Row],[País]],IFERROR(Emisiones_CO2_CO2eq_LA[[#This Row],[Manufactura y Construcción (kilotoneladas CO₂e)]]-Y31,0),0)</f>
        <v>0</v>
      </c>
      <c r="AA32" s="5">
        <f>IF(A31=Emisiones_CO2_CO2eq_LA[[#This Row],[País]],IFERROR(((Emisiones_CO2_CO2eq_LA[[#This Row],[Manufactura y Construcción (kilotoneladas CO₂e)]]-Y31)/Y31)*100,0),0)</f>
        <v>0</v>
      </c>
      <c r="AB32" s="5">
        <v>9.5719950772596707E-2</v>
      </c>
      <c r="AC32">
        <v>1750</v>
      </c>
      <c r="AD32">
        <f>IF(A31=Emisiones_CO2_CO2eq_LA[[#This Row],[País]],IFERROR(Emisiones_CO2_CO2eq_LA[[#This Row],[Emisiones Fugitivas (kilotoneladas CO₂e)]]-AC31,0),0)</f>
        <v>710</v>
      </c>
      <c r="AE32" s="5">
        <f>IF(A31=Emisiones_CO2_CO2eq_LA[[#This Row],[País]],IFERROR(((Emisiones_CO2_CO2eq_LA[[#This Row],[Emisiones Fugitivas (kilotoneladas CO₂e)]]-AC31)/AC31)*100,0),0)</f>
        <v>68.269230769230774</v>
      </c>
      <c r="AF32" s="5">
        <v>0.23929987693149099</v>
      </c>
      <c r="AG32">
        <v>1600</v>
      </c>
      <c r="AH32">
        <f>IF(A31=Emisiones_CO2_CO2eq_LA[[#This Row],[País]],IFERROR(Emisiones_CO2_CO2eq_LA[[#This Row],[Electricidad y Calor (kilotoneladas CO₂e)]]-AG31,0),0)</f>
        <v>0</v>
      </c>
      <c r="AI32" s="5">
        <f>IF(A31=Emisiones_CO2_CO2eq_LA[[#This Row],[País]],IFERROR(((Emisiones_CO2_CO2eq_LA[[#This Row],[Electricidad y Calor (kilotoneladas CO₂e)]]-AG31)/AG31)*100,0),0)</f>
        <v>0</v>
      </c>
      <c r="AJ32" s="5">
        <v>0.21878845890879201</v>
      </c>
    </row>
    <row r="33" spans="1:36" x14ac:dyDescent="0.25">
      <c r="A33" t="s">
        <v>40</v>
      </c>
      <c r="B33" t="s">
        <v>40</v>
      </c>
      <c r="C33" t="s">
        <v>41</v>
      </c>
      <c r="D33">
        <v>1994</v>
      </c>
      <c r="E33">
        <v>700</v>
      </c>
      <c r="F33">
        <f>IF(A32=Emisiones_CO2_CO2eq_LA[[#This Row],[País]],IFERROR(Emisiones_CO2_CO2eq_LA[[#This Row],[Edificios (kilotoneladas CO₂e)]]-E32,0),0)</f>
        <v>100</v>
      </c>
      <c r="G33" s="5">
        <f>IF(A32=Emisiones_CO2_CO2eq_LA[[#This Row],[País]],IFERROR(((Emisiones_CO2_CO2eq_LA[[#This Row],[Edificios (kilotoneladas CO₂e)]]-E32)/E32)*100,0),0)</f>
        <v>16.666666666666664</v>
      </c>
      <c r="H33" s="5">
        <v>9.3745814918976794E-2</v>
      </c>
      <c r="I33">
        <v>340</v>
      </c>
      <c r="J33">
        <f>IF(A32=Emisiones_CO2_CO2eq_LA[[#This Row],[País]],IFERROR(Emisiones_CO2_CO2eq_LA[[#This Row],[Industria (kilotoneladas CO₂e)]]-I32,0),0)</f>
        <v>40</v>
      </c>
      <c r="K33" s="5">
        <f>IF(A32=Emisiones_CO2_CO2eq_LA[[#This Row],[País]],IFERROR(((Emisiones_CO2_CO2eq_LA[[#This Row],[Industria (kilotoneladas CO₂e)]]-I32)/I32)*100,0),0)</f>
        <v>13.333333333333334</v>
      </c>
      <c r="L33" s="5">
        <v>4.5533681532074398E-2</v>
      </c>
      <c r="M33">
        <v>77370</v>
      </c>
      <c r="N33">
        <f>IF(A32=Emisiones_CO2_CO2eq_LA[[#This Row],[País]],IFERROR(Emisiones_CO2_CO2eq_LA[[#This Row],[UCTUS (kilotoneladas CO₂e)]]-M32,0),0)</f>
        <v>0</v>
      </c>
      <c r="O33" s="5">
        <f>IF(A32=Emisiones_CO2_CO2eq_LA[[#This Row],[País]],IFERROR(((Emisiones_CO2_CO2eq_LA[[#This Row],[UCTUS (kilotoneladas CO₂e)]]-M32)/M32)*100,0),0)</f>
        <v>0</v>
      </c>
      <c r="P33" s="5">
        <v>10.361591000401701</v>
      </c>
      <c r="Q33">
        <v>0</v>
      </c>
      <c r="R33">
        <f>IF(A32=Emisiones_CO2_CO2eq_LA[[#This Row],[País]],IFERROR(Emisiones_CO2_CO2eq_LA[[#This Row],[Otras Quemas de Combustible (kilotoneladas CO₂e)]]-Q32,0),0)</f>
        <v>0</v>
      </c>
      <c r="S33" s="5">
        <f>IF(A32=Emisiones_CO2_CO2eq_LA[[#This Row],[País]],IFERROR(((Emisiones_CO2_CO2eq_LA[[#This Row],[Otras Quemas de Combustible (kilotoneladas CO₂e)]]-Q32)/Q32)*100,0),0)</f>
        <v>0</v>
      </c>
      <c r="T33" s="6">
        <v>0</v>
      </c>
      <c r="U33">
        <v>2800</v>
      </c>
      <c r="V33">
        <f>IF(A32=Emisiones_CO2_CO2eq_LA[[#This Row],[País]],IFERROR(Emisiones_CO2_CO2eq_LA[[#This Row],[Transporte (kilotoneladas CO₂e)]]-U32,0),0)</f>
        <v>100</v>
      </c>
      <c r="W33" s="5">
        <f>IF(A32=Emisiones_CO2_CO2eq_LA[[#This Row],[País]],IFERROR(((Emisiones_CO2_CO2eq_LA[[#This Row],[Transporte (kilotoneladas CO₂e)]]-U32)/U32)*100,0),0)</f>
        <v>3.7037037037037033</v>
      </c>
      <c r="X33" s="5">
        <v>0.37498325967590701</v>
      </c>
      <c r="Y33">
        <v>800</v>
      </c>
      <c r="Z33">
        <f>IF(A32=Emisiones_CO2_CO2eq_LA[[#This Row],[País]],IFERROR(Emisiones_CO2_CO2eq_LA[[#This Row],[Manufactura y Construcción (kilotoneladas CO₂e)]]-Y32,0),0)</f>
        <v>100</v>
      </c>
      <c r="AA33" s="5">
        <f>IF(A32=Emisiones_CO2_CO2eq_LA[[#This Row],[País]],IFERROR(((Emisiones_CO2_CO2eq_LA[[#This Row],[Manufactura y Construcción (kilotoneladas CO₂e)]]-Y32)/Y32)*100,0),0)</f>
        <v>14.285714285714285</v>
      </c>
      <c r="AB33" s="5">
        <v>0.107138074193116</v>
      </c>
      <c r="AC33">
        <v>2410</v>
      </c>
      <c r="AD33">
        <f>IF(A32=Emisiones_CO2_CO2eq_LA[[#This Row],[País]],IFERROR(Emisiones_CO2_CO2eq_LA[[#This Row],[Emisiones Fugitivas (kilotoneladas CO₂e)]]-AC32,0),0)</f>
        <v>660</v>
      </c>
      <c r="AE33" s="5">
        <f>IF(A32=Emisiones_CO2_CO2eq_LA[[#This Row],[País]],IFERROR(((Emisiones_CO2_CO2eq_LA[[#This Row],[Emisiones Fugitivas (kilotoneladas CO₂e)]]-AC32)/AC32)*100,0),0)</f>
        <v>37.714285714285715</v>
      </c>
      <c r="AF33" s="5">
        <v>0.32275344850676302</v>
      </c>
      <c r="AG33">
        <v>1800</v>
      </c>
      <c r="AH33">
        <f>IF(A32=Emisiones_CO2_CO2eq_LA[[#This Row],[País]],IFERROR(Emisiones_CO2_CO2eq_LA[[#This Row],[Electricidad y Calor (kilotoneladas CO₂e)]]-AG32,0),0)</f>
        <v>200</v>
      </c>
      <c r="AI33" s="5">
        <f>IF(A32=Emisiones_CO2_CO2eq_LA[[#This Row],[País]],IFERROR(((Emisiones_CO2_CO2eq_LA[[#This Row],[Electricidad y Calor (kilotoneladas CO₂e)]]-AG32)/AG32)*100,0),0)</f>
        <v>12.5</v>
      </c>
      <c r="AJ33" s="5">
        <v>0.241060666934511</v>
      </c>
    </row>
    <row r="34" spans="1:36" x14ac:dyDescent="0.25">
      <c r="A34" t="s">
        <v>40</v>
      </c>
      <c r="B34" t="s">
        <v>40</v>
      </c>
      <c r="C34" t="s">
        <v>41</v>
      </c>
      <c r="D34">
        <v>1995</v>
      </c>
      <c r="E34">
        <v>700</v>
      </c>
      <c r="F34">
        <f>IF(A33=Emisiones_CO2_CO2eq_LA[[#This Row],[País]],IFERROR(Emisiones_CO2_CO2eq_LA[[#This Row],[Edificios (kilotoneladas CO₂e)]]-E33,0),0)</f>
        <v>0</v>
      </c>
      <c r="G34" s="5">
        <f>IF(A33=Emisiones_CO2_CO2eq_LA[[#This Row],[País]],IFERROR(((Emisiones_CO2_CO2eq_LA[[#This Row],[Edificios (kilotoneladas CO₂e)]]-E33)/E33)*100,0),0)</f>
        <v>0</v>
      </c>
      <c r="H34" s="5">
        <v>9.1839412227761694E-2</v>
      </c>
      <c r="I34">
        <v>400</v>
      </c>
      <c r="J34">
        <f>IF(A33=Emisiones_CO2_CO2eq_LA[[#This Row],[País]],IFERROR(Emisiones_CO2_CO2eq_LA[[#This Row],[Industria (kilotoneladas CO₂e)]]-I33,0),0)</f>
        <v>60</v>
      </c>
      <c r="K34" s="5">
        <f>IF(A33=Emisiones_CO2_CO2eq_LA[[#This Row],[País]],IFERROR(((Emisiones_CO2_CO2eq_LA[[#This Row],[Industria (kilotoneladas CO₂e)]]-I33)/I33)*100,0),0)</f>
        <v>17.647058823529413</v>
      </c>
      <c r="L34" s="5">
        <v>5.2479664130149498E-2</v>
      </c>
      <c r="M34">
        <v>77370</v>
      </c>
      <c r="N34">
        <f>IF(A33=Emisiones_CO2_CO2eq_LA[[#This Row],[País]],IFERROR(Emisiones_CO2_CO2eq_LA[[#This Row],[UCTUS (kilotoneladas CO₂e)]]-M33,0),0)</f>
        <v>0</v>
      </c>
      <c r="O34" s="5">
        <f>IF(A33=Emisiones_CO2_CO2eq_LA[[#This Row],[País]],IFERROR(((Emisiones_CO2_CO2eq_LA[[#This Row],[UCTUS (kilotoneladas CO₂e)]]-M33)/M33)*100,0),0)</f>
        <v>0</v>
      </c>
      <c r="P34" s="5">
        <v>10.1508790343741</v>
      </c>
      <c r="Q34">
        <v>0</v>
      </c>
      <c r="R34">
        <f>IF(A33=Emisiones_CO2_CO2eq_LA[[#This Row],[País]],IFERROR(Emisiones_CO2_CO2eq_LA[[#This Row],[Otras Quemas de Combustible (kilotoneladas CO₂e)]]-Q33,0),0)</f>
        <v>0</v>
      </c>
      <c r="S34" s="5">
        <f>IF(A33=Emisiones_CO2_CO2eq_LA[[#This Row],[País]],IFERROR(((Emisiones_CO2_CO2eq_LA[[#This Row],[Otras Quemas de Combustible (kilotoneladas CO₂e)]]-Q33)/Q33)*100,0),0)</f>
        <v>0</v>
      </c>
      <c r="T34" s="6">
        <v>0</v>
      </c>
      <c r="U34">
        <v>3100</v>
      </c>
      <c r="V34">
        <f>IF(A33=Emisiones_CO2_CO2eq_LA[[#This Row],[País]],IFERROR(Emisiones_CO2_CO2eq_LA[[#This Row],[Transporte (kilotoneladas CO₂e)]]-U33,0),0)</f>
        <v>300</v>
      </c>
      <c r="W34" s="5">
        <f>IF(A33=Emisiones_CO2_CO2eq_LA[[#This Row],[País]],IFERROR(((Emisiones_CO2_CO2eq_LA[[#This Row],[Transporte (kilotoneladas CO₂e)]]-U33)/U33)*100,0),0)</f>
        <v>10.714285714285714</v>
      </c>
      <c r="X34" s="5">
        <v>0.406717397008659</v>
      </c>
      <c r="Y34">
        <v>900</v>
      </c>
      <c r="Z34">
        <f>IF(A33=Emisiones_CO2_CO2eq_LA[[#This Row],[País]],IFERROR(Emisiones_CO2_CO2eq_LA[[#This Row],[Manufactura y Construcción (kilotoneladas CO₂e)]]-Y33,0),0)</f>
        <v>100</v>
      </c>
      <c r="AA34" s="5">
        <f>IF(A33=Emisiones_CO2_CO2eq_LA[[#This Row],[País]],IFERROR(((Emisiones_CO2_CO2eq_LA[[#This Row],[Manufactura y Construcción (kilotoneladas CO₂e)]]-Y33)/Y33)*100,0),0)</f>
        <v>12.5</v>
      </c>
      <c r="AB34" s="5">
        <v>0.11807924429283601</v>
      </c>
      <c r="AC34">
        <v>880</v>
      </c>
      <c r="AD34">
        <f>IF(A33=Emisiones_CO2_CO2eq_LA[[#This Row],[País]],IFERROR(Emisiones_CO2_CO2eq_LA[[#This Row],[Emisiones Fugitivas (kilotoneladas CO₂e)]]-AC33,0),0)</f>
        <v>-1530</v>
      </c>
      <c r="AE34" s="5">
        <f>IF(A33=Emisiones_CO2_CO2eq_LA[[#This Row],[País]],IFERROR(((Emisiones_CO2_CO2eq_LA[[#This Row],[Emisiones Fugitivas (kilotoneladas CO₂e)]]-AC33)/AC33)*100,0),0)</f>
        <v>-63.485477178423231</v>
      </c>
      <c r="AF34" s="5">
        <v>0.115455261086329</v>
      </c>
      <c r="AG34">
        <v>2100</v>
      </c>
      <c r="AH34">
        <f>IF(A33=Emisiones_CO2_CO2eq_LA[[#This Row],[País]],IFERROR(Emisiones_CO2_CO2eq_LA[[#This Row],[Electricidad y Calor (kilotoneladas CO₂e)]]-AG33,0),0)</f>
        <v>300</v>
      </c>
      <c r="AI34" s="5">
        <f>IF(A33=Emisiones_CO2_CO2eq_LA[[#This Row],[País]],IFERROR(((Emisiones_CO2_CO2eq_LA[[#This Row],[Electricidad y Calor (kilotoneladas CO₂e)]]-AG33)/AG33)*100,0),0)</f>
        <v>16.666666666666664</v>
      </c>
      <c r="AJ34" s="5">
        <v>0.27551823668328501</v>
      </c>
    </row>
    <row r="35" spans="1:36" x14ac:dyDescent="0.25">
      <c r="A35" t="s">
        <v>40</v>
      </c>
      <c r="B35" t="s">
        <v>40</v>
      </c>
      <c r="C35" t="s">
        <v>41</v>
      </c>
      <c r="D35">
        <v>1996</v>
      </c>
      <c r="E35">
        <v>800</v>
      </c>
      <c r="F35">
        <f>IF(A34=Emisiones_CO2_CO2eq_LA[[#This Row],[País]],IFERROR(Emisiones_CO2_CO2eq_LA[[#This Row],[Edificios (kilotoneladas CO₂e)]]-E34,0),0)</f>
        <v>100</v>
      </c>
      <c r="G35" s="5">
        <f>IF(A34=Emisiones_CO2_CO2eq_LA[[#This Row],[País]],IFERROR(((Emisiones_CO2_CO2eq_LA[[#This Row],[Edificios (kilotoneladas CO₂e)]]-E34)/E34)*100,0),0)</f>
        <v>14.285714285714285</v>
      </c>
      <c r="H35" s="5">
        <v>0.102840982131379</v>
      </c>
      <c r="I35">
        <v>420</v>
      </c>
      <c r="J35">
        <f>IF(A34=Emisiones_CO2_CO2eq_LA[[#This Row],[País]],IFERROR(Emisiones_CO2_CO2eq_LA[[#This Row],[Industria (kilotoneladas CO₂e)]]-I34,0),0)</f>
        <v>20</v>
      </c>
      <c r="K35" s="5">
        <f>IF(A34=Emisiones_CO2_CO2eq_LA[[#This Row],[País]],IFERROR(((Emisiones_CO2_CO2eq_LA[[#This Row],[Industria (kilotoneladas CO₂e)]]-I34)/I34)*100,0),0)</f>
        <v>5</v>
      </c>
      <c r="L35" s="5">
        <v>5.3991515618974098E-2</v>
      </c>
      <c r="M35">
        <v>77370</v>
      </c>
      <c r="N35">
        <f>IF(A34=Emisiones_CO2_CO2eq_LA[[#This Row],[País]],IFERROR(Emisiones_CO2_CO2eq_LA[[#This Row],[UCTUS (kilotoneladas CO₂e)]]-M34,0),0)</f>
        <v>0</v>
      </c>
      <c r="O35" s="5">
        <f>IF(A34=Emisiones_CO2_CO2eq_LA[[#This Row],[País]],IFERROR(((Emisiones_CO2_CO2eq_LA[[#This Row],[UCTUS (kilotoneladas CO₂e)]]-M34)/M34)*100,0),0)</f>
        <v>0</v>
      </c>
      <c r="P35" s="5">
        <v>9.9460084843810197</v>
      </c>
      <c r="Q35">
        <v>0</v>
      </c>
      <c r="R35">
        <f>IF(A34=Emisiones_CO2_CO2eq_LA[[#This Row],[País]],IFERROR(Emisiones_CO2_CO2eq_LA[[#This Row],[Otras Quemas de Combustible (kilotoneladas CO₂e)]]-Q34,0),0)</f>
        <v>0</v>
      </c>
      <c r="S35" s="5">
        <f>IF(A34=Emisiones_CO2_CO2eq_LA[[#This Row],[País]],IFERROR(((Emisiones_CO2_CO2eq_LA[[#This Row],[Otras Quemas de Combustible (kilotoneladas CO₂e)]]-Q34)/Q34)*100,0),0)</f>
        <v>0</v>
      </c>
      <c r="T35" s="6">
        <v>0</v>
      </c>
      <c r="U35">
        <v>3200</v>
      </c>
      <c r="V35">
        <f>IF(A34=Emisiones_CO2_CO2eq_LA[[#This Row],[País]],IFERROR(Emisiones_CO2_CO2eq_LA[[#This Row],[Transporte (kilotoneladas CO₂e)]]-U34,0),0)</f>
        <v>100</v>
      </c>
      <c r="W35" s="5">
        <f>IF(A34=Emisiones_CO2_CO2eq_LA[[#This Row],[País]],IFERROR(((Emisiones_CO2_CO2eq_LA[[#This Row],[Transporte (kilotoneladas CO₂e)]]-U34)/U34)*100,0),0)</f>
        <v>3.225806451612903</v>
      </c>
      <c r="X35" s="5">
        <v>0.41136392852551701</v>
      </c>
      <c r="Y35">
        <v>700</v>
      </c>
      <c r="Z35">
        <f>IF(A34=Emisiones_CO2_CO2eq_LA[[#This Row],[País]],IFERROR(Emisiones_CO2_CO2eq_LA[[#This Row],[Manufactura y Construcción (kilotoneladas CO₂e)]]-Y34,0),0)</f>
        <v>-200</v>
      </c>
      <c r="AA35" s="5">
        <f>IF(A34=Emisiones_CO2_CO2eq_LA[[#This Row],[País]],IFERROR(((Emisiones_CO2_CO2eq_LA[[#This Row],[Manufactura y Construcción (kilotoneladas CO₂e)]]-Y34)/Y34)*100,0),0)</f>
        <v>-22.222222222222221</v>
      </c>
      <c r="AB35" s="5">
        <v>8.9985859364956899E-2</v>
      </c>
      <c r="AC35">
        <v>880</v>
      </c>
      <c r="AD35">
        <f>IF(A34=Emisiones_CO2_CO2eq_LA[[#This Row],[País]],IFERROR(Emisiones_CO2_CO2eq_LA[[#This Row],[Emisiones Fugitivas (kilotoneladas CO₂e)]]-AC34,0),0)</f>
        <v>0</v>
      </c>
      <c r="AE35" s="5">
        <f>IF(A34=Emisiones_CO2_CO2eq_LA[[#This Row],[País]],IFERROR(((Emisiones_CO2_CO2eq_LA[[#This Row],[Emisiones Fugitivas (kilotoneladas CO₂e)]]-AC34)/AC34)*100,0),0)</f>
        <v>0</v>
      </c>
      <c r="AF35" s="5">
        <v>0.113125080344517</v>
      </c>
      <c r="AG35">
        <v>1800</v>
      </c>
      <c r="AH35">
        <f>IF(A34=Emisiones_CO2_CO2eq_LA[[#This Row],[País]],IFERROR(Emisiones_CO2_CO2eq_LA[[#This Row],[Electricidad y Calor (kilotoneladas CO₂e)]]-AG34,0),0)</f>
        <v>-300</v>
      </c>
      <c r="AI35" s="5">
        <f>IF(A34=Emisiones_CO2_CO2eq_LA[[#This Row],[País]],IFERROR(((Emisiones_CO2_CO2eq_LA[[#This Row],[Electricidad y Calor (kilotoneladas CO₂e)]]-AG34)/AG34)*100,0),0)</f>
        <v>-14.285714285714285</v>
      </c>
      <c r="AJ35" s="5">
        <v>0.23139220979560299</v>
      </c>
    </row>
    <row r="36" spans="1:36" x14ac:dyDescent="0.25">
      <c r="A36" t="s">
        <v>40</v>
      </c>
      <c r="B36" t="s">
        <v>40</v>
      </c>
      <c r="C36" t="s">
        <v>41</v>
      </c>
      <c r="D36">
        <v>1997</v>
      </c>
      <c r="E36">
        <v>900</v>
      </c>
      <c r="F36">
        <f>IF(A35=Emisiones_CO2_CO2eq_LA[[#This Row],[País]],IFERROR(Emisiones_CO2_CO2eq_LA[[#This Row],[Edificios (kilotoneladas CO₂e)]]-E35,0),0)</f>
        <v>100</v>
      </c>
      <c r="G36" s="5">
        <f>IF(A35=Emisiones_CO2_CO2eq_LA[[#This Row],[País]],IFERROR(((Emisiones_CO2_CO2eq_LA[[#This Row],[Edificios (kilotoneladas CO₂e)]]-E35)/E35)*100,0),0)</f>
        <v>12.5</v>
      </c>
      <c r="H36" s="5">
        <v>0.113392969635882</v>
      </c>
      <c r="I36">
        <v>470</v>
      </c>
      <c r="J36">
        <f>IF(A35=Emisiones_CO2_CO2eq_LA[[#This Row],[País]],IFERROR(Emisiones_CO2_CO2eq_LA[[#This Row],[Industria (kilotoneladas CO₂e)]]-I35,0),0)</f>
        <v>50</v>
      </c>
      <c r="K36" s="5">
        <f>IF(A35=Emisiones_CO2_CO2eq_LA[[#This Row],[País]],IFERROR(((Emisiones_CO2_CO2eq_LA[[#This Row],[Industria (kilotoneladas CO₂e)]]-I35)/I35)*100,0),0)</f>
        <v>11.904761904761903</v>
      </c>
      <c r="L36" s="5">
        <v>5.9216328587627501E-2</v>
      </c>
      <c r="M36">
        <v>77370</v>
      </c>
      <c r="N36">
        <f>IF(A35=Emisiones_CO2_CO2eq_LA[[#This Row],[País]],IFERROR(Emisiones_CO2_CO2eq_LA[[#This Row],[UCTUS (kilotoneladas CO₂e)]]-M35,0),0)</f>
        <v>0</v>
      </c>
      <c r="O36" s="5">
        <f>IF(A35=Emisiones_CO2_CO2eq_LA[[#This Row],[País]],IFERROR(((Emisiones_CO2_CO2eq_LA[[#This Row],[UCTUS (kilotoneladas CO₂e)]]-M35)/M35)*100,0),0)</f>
        <v>0</v>
      </c>
      <c r="P36" s="5">
        <v>9.7480156230313693</v>
      </c>
      <c r="Q36">
        <v>0</v>
      </c>
      <c r="R36">
        <f>IF(A35=Emisiones_CO2_CO2eq_LA[[#This Row],[País]],IFERROR(Emisiones_CO2_CO2eq_LA[[#This Row],[Otras Quemas de Combustible (kilotoneladas CO₂e)]]-Q35,0),0)</f>
        <v>0</v>
      </c>
      <c r="S36" s="5">
        <f>IF(A35=Emisiones_CO2_CO2eq_LA[[#This Row],[País]],IFERROR(((Emisiones_CO2_CO2eq_LA[[#This Row],[Otras Quemas de Combustible (kilotoneladas CO₂e)]]-Q35)/Q35)*100,0),0)</f>
        <v>0</v>
      </c>
      <c r="T36" s="6">
        <v>0</v>
      </c>
      <c r="U36">
        <v>3000</v>
      </c>
      <c r="V36">
        <f>IF(A35=Emisiones_CO2_CO2eq_LA[[#This Row],[País]],IFERROR(Emisiones_CO2_CO2eq_LA[[#This Row],[Transporte (kilotoneladas CO₂e)]]-U35,0),0)</f>
        <v>-200</v>
      </c>
      <c r="W36" s="5">
        <f>IF(A35=Emisiones_CO2_CO2eq_LA[[#This Row],[País]],IFERROR(((Emisiones_CO2_CO2eq_LA[[#This Row],[Transporte (kilotoneladas CO₂e)]]-U35)/U35)*100,0),0)</f>
        <v>-6.25</v>
      </c>
      <c r="X36" s="5">
        <v>0.377976565452941</v>
      </c>
      <c r="Y36">
        <v>800</v>
      </c>
      <c r="Z36">
        <f>IF(A35=Emisiones_CO2_CO2eq_LA[[#This Row],[País]],IFERROR(Emisiones_CO2_CO2eq_LA[[#This Row],[Manufactura y Construcción (kilotoneladas CO₂e)]]-Y35,0),0)</f>
        <v>100</v>
      </c>
      <c r="AA36" s="5">
        <f>IF(A35=Emisiones_CO2_CO2eq_LA[[#This Row],[País]],IFERROR(((Emisiones_CO2_CO2eq_LA[[#This Row],[Manufactura y Construcción (kilotoneladas CO₂e)]]-Y35)/Y35)*100,0),0)</f>
        <v>14.285714285714285</v>
      </c>
      <c r="AB36" s="5">
        <v>0.10079375078745099</v>
      </c>
      <c r="AC36">
        <v>880</v>
      </c>
      <c r="AD36">
        <f>IF(A35=Emisiones_CO2_CO2eq_LA[[#This Row],[País]],IFERROR(Emisiones_CO2_CO2eq_LA[[#This Row],[Emisiones Fugitivas (kilotoneladas CO₂e)]]-AC35,0),0)</f>
        <v>0</v>
      </c>
      <c r="AE36" s="5">
        <f>IF(A35=Emisiones_CO2_CO2eq_LA[[#This Row],[País]],IFERROR(((Emisiones_CO2_CO2eq_LA[[#This Row],[Emisiones Fugitivas (kilotoneladas CO₂e)]]-AC35)/AC35)*100,0),0)</f>
        <v>0</v>
      </c>
      <c r="AF36" s="5">
        <v>0.11087312586619601</v>
      </c>
      <c r="AG36">
        <v>1800</v>
      </c>
      <c r="AH36">
        <f>IF(A35=Emisiones_CO2_CO2eq_LA[[#This Row],[País]],IFERROR(Emisiones_CO2_CO2eq_LA[[#This Row],[Electricidad y Calor (kilotoneladas CO₂e)]]-AG35,0),0)</f>
        <v>0</v>
      </c>
      <c r="AI36" s="5">
        <f>IF(A35=Emisiones_CO2_CO2eq_LA[[#This Row],[País]],IFERROR(((Emisiones_CO2_CO2eq_LA[[#This Row],[Electricidad y Calor (kilotoneladas CO₂e)]]-AG35)/AG35)*100,0),0)</f>
        <v>0</v>
      </c>
      <c r="AJ36" s="5">
        <v>0.22678593927176499</v>
      </c>
    </row>
    <row r="37" spans="1:36" x14ac:dyDescent="0.25">
      <c r="A37" t="s">
        <v>40</v>
      </c>
      <c r="B37" t="s">
        <v>40</v>
      </c>
      <c r="C37" t="s">
        <v>41</v>
      </c>
      <c r="D37">
        <v>1998</v>
      </c>
      <c r="E37">
        <v>900</v>
      </c>
      <c r="F37">
        <f>IF(A36=Emisiones_CO2_CO2eq_LA[[#This Row],[País]],IFERROR(Emisiones_CO2_CO2eq_LA[[#This Row],[Edificios (kilotoneladas CO₂e)]]-E36,0),0)</f>
        <v>0</v>
      </c>
      <c r="G37" s="5">
        <f>IF(A36=Emisiones_CO2_CO2eq_LA[[#This Row],[País]],IFERROR(((Emisiones_CO2_CO2eq_LA[[#This Row],[Edificios (kilotoneladas CO₂e)]]-E36)/E36)*100,0),0)</f>
        <v>0</v>
      </c>
      <c r="H37" s="5">
        <v>0.111152278621711</v>
      </c>
      <c r="I37">
        <v>530</v>
      </c>
      <c r="J37">
        <f>IF(A36=Emisiones_CO2_CO2eq_LA[[#This Row],[País]],IFERROR(Emisiones_CO2_CO2eq_LA[[#This Row],[Industria (kilotoneladas CO₂e)]]-I36,0),0)</f>
        <v>60</v>
      </c>
      <c r="K37" s="5">
        <f>IF(A36=Emisiones_CO2_CO2eq_LA[[#This Row],[País]],IFERROR(((Emisiones_CO2_CO2eq_LA[[#This Row],[Industria (kilotoneladas CO₂e)]]-I36)/I36)*100,0),0)</f>
        <v>12.76595744680851</v>
      </c>
      <c r="L37" s="5">
        <v>6.5456341855007996E-2</v>
      </c>
      <c r="M37">
        <v>77370</v>
      </c>
      <c r="N37">
        <f>IF(A36=Emisiones_CO2_CO2eq_LA[[#This Row],[País]],IFERROR(Emisiones_CO2_CO2eq_LA[[#This Row],[UCTUS (kilotoneladas CO₂e)]]-M36,0),0)</f>
        <v>0</v>
      </c>
      <c r="O37" s="5">
        <f>IF(A36=Emisiones_CO2_CO2eq_LA[[#This Row],[País]],IFERROR(((Emisiones_CO2_CO2eq_LA[[#This Row],[UCTUS (kilotoneladas CO₂e)]]-M36)/M36)*100,0),0)</f>
        <v>0</v>
      </c>
      <c r="P37" s="5">
        <v>9.55539088551315</v>
      </c>
      <c r="Q37">
        <v>0</v>
      </c>
      <c r="R37">
        <f>IF(A36=Emisiones_CO2_CO2eq_LA[[#This Row],[País]],IFERROR(Emisiones_CO2_CO2eq_LA[[#This Row],[Otras Quemas de Combustible (kilotoneladas CO₂e)]]-Q36,0),0)</f>
        <v>0</v>
      </c>
      <c r="S37" s="5">
        <f>IF(A36=Emisiones_CO2_CO2eq_LA[[#This Row],[País]],IFERROR(((Emisiones_CO2_CO2eq_LA[[#This Row],[Otras Quemas de Combustible (kilotoneladas CO₂e)]]-Q36)/Q36)*100,0),0)</f>
        <v>0</v>
      </c>
      <c r="T37" s="6">
        <v>0</v>
      </c>
      <c r="U37">
        <v>3100</v>
      </c>
      <c r="V37">
        <f>IF(A36=Emisiones_CO2_CO2eq_LA[[#This Row],[País]],IFERROR(Emisiones_CO2_CO2eq_LA[[#This Row],[Transporte (kilotoneladas CO₂e)]]-U36,0),0)</f>
        <v>100</v>
      </c>
      <c r="W37" s="5">
        <f>IF(A36=Emisiones_CO2_CO2eq_LA[[#This Row],[País]],IFERROR(((Emisiones_CO2_CO2eq_LA[[#This Row],[Transporte (kilotoneladas CO₂e)]]-U36)/U36)*100,0),0)</f>
        <v>3.3333333333333335</v>
      </c>
      <c r="X37" s="5">
        <v>0.382857848585896</v>
      </c>
      <c r="Y37">
        <v>800</v>
      </c>
      <c r="Z37">
        <f>IF(A36=Emisiones_CO2_CO2eq_LA[[#This Row],[País]],IFERROR(Emisiones_CO2_CO2eq_LA[[#This Row],[Manufactura y Construcción (kilotoneladas CO₂e)]]-Y36,0),0)</f>
        <v>0</v>
      </c>
      <c r="AA37" s="5">
        <f>IF(A36=Emisiones_CO2_CO2eq_LA[[#This Row],[País]],IFERROR(((Emisiones_CO2_CO2eq_LA[[#This Row],[Manufactura y Construcción (kilotoneladas CO₂e)]]-Y36)/Y36)*100,0),0)</f>
        <v>0</v>
      </c>
      <c r="AB37" s="5">
        <v>9.8802025441521502E-2</v>
      </c>
      <c r="AC37">
        <v>880</v>
      </c>
      <c r="AD37">
        <f>IF(A36=Emisiones_CO2_CO2eq_LA[[#This Row],[País]],IFERROR(Emisiones_CO2_CO2eq_LA[[#This Row],[Emisiones Fugitivas (kilotoneladas CO₂e)]]-AC36,0),0)</f>
        <v>0</v>
      </c>
      <c r="AE37" s="5">
        <f>IF(A36=Emisiones_CO2_CO2eq_LA[[#This Row],[País]],IFERROR(((Emisiones_CO2_CO2eq_LA[[#This Row],[Emisiones Fugitivas (kilotoneladas CO₂e)]]-AC36)/AC36)*100,0),0)</f>
        <v>0</v>
      </c>
      <c r="AF37" s="5">
        <v>0.10868222798567299</v>
      </c>
      <c r="AG37">
        <v>2000</v>
      </c>
      <c r="AH37">
        <f>IF(A36=Emisiones_CO2_CO2eq_LA[[#This Row],[País]],IFERROR(Emisiones_CO2_CO2eq_LA[[#This Row],[Electricidad y Calor (kilotoneladas CO₂e)]]-AG36,0),0)</f>
        <v>200</v>
      </c>
      <c r="AI37" s="5">
        <f>IF(A36=Emisiones_CO2_CO2eq_LA[[#This Row],[País]],IFERROR(((Emisiones_CO2_CO2eq_LA[[#This Row],[Electricidad y Calor (kilotoneladas CO₂e)]]-AG36)/AG36)*100,0),0)</f>
        <v>11.111111111111111</v>
      </c>
      <c r="AJ37" s="5">
        <v>0.247005063603803</v>
      </c>
    </row>
    <row r="38" spans="1:36" x14ac:dyDescent="0.25">
      <c r="A38" t="s">
        <v>40</v>
      </c>
      <c r="B38" t="s">
        <v>40</v>
      </c>
      <c r="C38" t="s">
        <v>41</v>
      </c>
      <c r="D38">
        <v>1999</v>
      </c>
      <c r="E38">
        <v>900</v>
      </c>
      <c r="F38">
        <f>IF(A37=Emisiones_CO2_CO2eq_LA[[#This Row],[País]],IFERROR(Emisiones_CO2_CO2eq_LA[[#This Row],[Edificios (kilotoneladas CO₂e)]]-E37,0),0)</f>
        <v>0</v>
      </c>
      <c r="G38" s="5">
        <f>IF(A37=Emisiones_CO2_CO2eq_LA[[#This Row],[País]],IFERROR(((Emisiones_CO2_CO2eq_LA[[#This Row],[Edificios (kilotoneladas CO₂e)]]-E37)/E37)*100,0),0)</f>
        <v>0</v>
      </c>
      <c r="H38" s="5">
        <v>0.108998425578297</v>
      </c>
      <c r="I38">
        <v>540</v>
      </c>
      <c r="J38">
        <f>IF(A37=Emisiones_CO2_CO2eq_LA[[#This Row],[País]],IFERROR(Emisiones_CO2_CO2eq_LA[[#This Row],[Industria (kilotoneladas CO₂e)]]-I37,0),0)</f>
        <v>10</v>
      </c>
      <c r="K38" s="5">
        <f>IF(A37=Emisiones_CO2_CO2eq_LA[[#This Row],[País]],IFERROR(((Emisiones_CO2_CO2eq_LA[[#This Row],[Industria (kilotoneladas CO₂e)]]-I37)/I37)*100,0),0)</f>
        <v>1.8867924528301887</v>
      </c>
      <c r="L38" s="5">
        <v>6.5399055346978305E-2</v>
      </c>
      <c r="M38">
        <v>77370</v>
      </c>
      <c r="N38">
        <f>IF(A37=Emisiones_CO2_CO2eq_LA[[#This Row],[País]],IFERROR(Emisiones_CO2_CO2eq_LA[[#This Row],[UCTUS (kilotoneladas CO₂e)]]-M37,0),0)</f>
        <v>0</v>
      </c>
      <c r="O38" s="5">
        <f>IF(A37=Emisiones_CO2_CO2eq_LA[[#This Row],[País]],IFERROR(((Emisiones_CO2_CO2eq_LA[[#This Row],[UCTUS (kilotoneladas CO₂e)]]-M37)/M37)*100,0),0)</f>
        <v>0</v>
      </c>
      <c r="P38" s="5">
        <v>9.3702313188809505</v>
      </c>
      <c r="Q38">
        <v>0</v>
      </c>
      <c r="R38">
        <f>IF(A37=Emisiones_CO2_CO2eq_LA[[#This Row],[País]],IFERROR(Emisiones_CO2_CO2eq_LA[[#This Row],[Otras Quemas de Combustible (kilotoneladas CO₂e)]]-Q37,0),0)</f>
        <v>0</v>
      </c>
      <c r="S38" s="5">
        <f>IF(A37=Emisiones_CO2_CO2eq_LA[[#This Row],[País]],IFERROR(((Emisiones_CO2_CO2eq_LA[[#This Row],[Otras Quemas de Combustible (kilotoneladas CO₂e)]]-Q37)/Q37)*100,0),0)</f>
        <v>0</v>
      </c>
      <c r="T38" s="6">
        <v>0</v>
      </c>
      <c r="U38">
        <v>3100</v>
      </c>
      <c r="V38">
        <f>IF(A37=Emisiones_CO2_CO2eq_LA[[#This Row],[País]],IFERROR(Emisiones_CO2_CO2eq_LA[[#This Row],[Transporte (kilotoneladas CO₂e)]]-U37,0),0)</f>
        <v>0</v>
      </c>
      <c r="W38" s="5">
        <f>IF(A37=Emisiones_CO2_CO2eq_LA[[#This Row],[País]],IFERROR(((Emisiones_CO2_CO2eq_LA[[#This Row],[Transporte (kilotoneladas CO₂e)]]-U37)/U37)*100,0),0)</f>
        <v>0</v>
      </c>
      <c r="X38" s="5">
        <v>0.37543902143635699</v>
      </c>
      <c r="Y38">
        <v>900</v>
      </c>
      <c r="Z38">
        <f>IF(A37=Emisiones_CO2_CO2eq_LA[[#This Row],[País]],IFERROR(Emisiones_CO2_CO2eq_LA[[#This Row],[Manufactura y Construcción (kilotoneladas CO₂e)]]-Y37,0),0)</f>
        <v>100</v>
      </c>
      <c r="AA38" s="5">
        <f>IF(A37=Emisiones_CO2_CO2eq_LA[[#This Row],[País]],IFERROR(((Emisiones_CO2_CO2eq_LA[[#This Row],[Manufactura y Construcción (kilotoneladas CO₂e)]]-Y37)/Y37)*100,0),0)</f>
        <v>12.5</v>
      </c>
      <c r="AB38" s="5">
        <v>0.108998425578297</v>
      </c>
      <c r="AC38">
        <v>660</v>
      </c>
      <c r="AD38">
        <f>IF(A37=Emisiones_CO2_CO2eq_LA[[#This Row],[País]],IFERROR(Emisiones_CO2_CO2eq_LA[[#This Row],[Emisiones Fugitivas (kilotoneladas CO₂e)]]-AC37,0),0)</f>
        <v>-220</v>
      </c>
      <c r="AE38" s="5">
        <f>IF(A37=Emisiones_CO2_CO2eq_LA[[#This Row],[País]],IFERROR(((Emisiones_CO2_CO2eq_LA[[#This Row],[Emisiones Fugitivas (kilotoneladas CO₂e)]]-AC37)/AC37)*100,0),0)</f>
        <v>-25</v>
      </c>
      <c r="AF38" s="5">
        <v>7.9932178757417899E-2</v>
      </c>
      <c r="AG38">
        <v>1500</v>
      </c>
      <c r="AH38">
        <f>IF(A37=Emisiones_CO2_CO2eq_LA[[#This Row],[País]],IFERROR(Emisiones_CO2_CO2eq_LA[[#This Row],[Electricidad y Calor (kilotoneladas CO₂e)]]-AG37,0),0)</f>
        <v>-500</v>
      </c>
      <c r="AI38" s="5">
        <f>IF(A37=Emisiones_CO2_CO2eq_LA[[#This Row],[País]],IFERROR(((Emisiones_CO2_CO2eq_LA[[#This Row],[Electricidad y Calor (kilotoneladas CO₂e)]]-AG37)/AG37)*100,0),0)</f>
        <v>-25</v>
      </c>
      <c r="AJ38" s="5">
        <v>0.18166404263049499</v>
      </c>
    </row>
    <row r="39" spans="1:36" x14ac:dyDescent="0.25">
      <c r="A39" t="s">
        <v>40</v>
      </c>
      <c r="B39" t="s">
        <v>40</v>
      </c>
      <c r="C39" t="s">
        <v>41</v>
      </c>
      <c r="D39">
        <v>2000</v>
      </c>
      <c r="E39">
        <v>800</v>
      </c>
      <c r="F39">
        <f>IF(A38=Emisiones_CO2_CO2eq_LA[[#This Row],[País]],IFERROR(Emisiones_CO2_CO2eq_LA[[#This Row],[Edificios (kilotoneladas CO₂e)]]-E38,0),0)</f>
        <v>-100</v>
      </c>
      <c r="G39" s="5">
        <f>IF(A38=Emisiones_CO2_CO2eq_LA[[#This Row],[País]],IFERROR(((Emisiones_CO2_CO2eq_LA[[#This Row],[Edificios (kilotoneladas CO₂e)]]-E38)/E38)*100,0),0)</f>
        <v>-11.111111111111111</v>
      </c>
      <c r="H39" s="5">
        <v>9.5034449988120703E-2</v>
      </c>
      <c r="I39">
        <v>480</v>
      </c>
      <c r="J39">
        <f>IF(A38=Emisiones_CO2_CO2eq_LA[[#This Row],[País]],IFERROR(Emisiones_CO2_CO2eq_LA[[#This Row],[Industria (kilotoneladas CO₂e)]]-I38,0),0)</f>
        <v>-60</v>
      </c>
      <c r="K39" s="5">
        <f>IF(A38=Emisiones_CO2_CO2eq_LA[[#This Row],[País]],IFERROR(((Emisiones_CO2_CO2eq_LA[[#This Row],[Industria (kilotoneladas CO₂e)]]-I38)/I38)*100,0),0)</f>
        <v>-11.111111111111111</v>
      </c>
      <c r="L39" s="5">
        <v>5.7020669992872398E-2</v>
      </c>
      <c r="M39">
        <v>77370</v>
      </c>
      <c r="N39">
        <f>IF(A38=Emisiones_CO2_CO2eq_LA[[#This Row],[País]],IFERROR(Emisiones_CO2_CO2eq_LA[[#This Row],[UCTUS (kilotoneladas CO₂e)]]-M38,0),0)</f>
        <v>0</v>
      </c>
      <c r="O39" s="5">
        <f>IF(A38=Emisiones_CO2_CO2eq_LA[[#This Row],[País]],IFERROR(((Emisiones_CO2_CO2eq_LA[[#This Row],[UCTUS (kilotoneladas CO₂e)]]-M38)/M38)*100,0),0)</f>
        <v>0</v>
      </c>
      <c r="P39" s="5">
        <v>9.1910192444761201</v>
      </c>
      <c r="Q39">
        <v>600</v>
      </c>
      <c r="R39">
        <f>IF(A38=Emisiones_CO2_CO2eq_LA[[#This Row],[País]],IFERROR(Emisiones_CO2_CO2eq_LA[[#This Row],[Otras Quemas de Combustible (kilotoneladas CO₂e)]]-Q38,0),0)</f>
        <v>600</v>
      </c>
      <c r="S39" s="5">
        <f>IF(A38=Emisiones_CO2_CO2eq_LA[[#This Row],[País]],IFERROR(((Emisiones_CO2_CO2eq_LA[[#This Row],[Otras Quemas de Combustible (kilotoneladas CO₂e)]]-Q38)/Q38)*100,0),0)</f>
        <v>0</v>
      </c>
      <c r="T39" s="5">
        <v>7.0000000000000007E-2</v>
      </c>
      <c r="U39">
        <v>2900</v>
      </c>
      <c r="V39">
        <f>IF(A38=Emisiones_CO2_CO2eq_LA[[#This Row],[País]],IFERROR(Emisiones_CO2_CO2eq_LA[[#This Row],[Transporte (kilotoneladas CO₂e)]]-U38,0),0)</f>
        <v>-200</v>
      </c>
      <c r="W39" s="5">
        <f>IF(A38=Emisiones_CO2_CO2eq_LA[[#This Row],[País]],IFERROR(((Emisiones_CO2_CO2eq_LA[[#This Row],[Transporte (kilotoneladas CO₂e)]]-U38)/U38)*100,0),0)</f>
        <v>-6.4516129032258061</v>
      </c>
      <c r="X39" s="5">
        <v>0.34449988120693698</v>
      </c>
      <c r="Y39">
        <v>900</v>
      </c>
      <c r="Z39">
        <f>IF(A38=Emisiones_CO2_CO2eq_LA[[#This Row],[País]],IFERROR(Emisiones_CO2_CO2eq_LA[[#This Row],[Manufactura y Construcción (kilotoneladas CO₂e)]]-Y38,0),0)</f>
        <v>0</v>
      </c>
      <c r="AA39" s="5">
        <f>IF(A38=Emisiones_CO2_CO2eq_LA[[#This Row],[País]],IFERROR(((Emisiones_CO2_CO2eq_LA[[#This Row],[Manufactura y Construcción (kilotoneladas CO₂e)]]-Y38)/Y38)*100,0),0)</f>
        <v>0</v>
      </c>
      <c r="AB39" s="5">
        <v>0.106913756236635</v>
      </c>
      <c r="AC39">
        <v>490</v>
      </c>
      <c r="AD39">
        <f>IF(A38=Emisiones_CO2_CO2eq_LA[[#This Row],[País]],IFERROR(Emisiones_CO2_CO2eq_LA[[#This Row],[Emisiones Fugitivas (kilotoneladas CO₂e)]]-AC38,0),0)</f>
        <v>-170</v>
      </c>
      <c r="AE39" s="5">
        <f>IF(A38=Emisiones_CO2_CO2eq_LA[[#This Row],[País]],IFERROR(((Emisiones_CO2_CO2eq_LA[[#This Row],[Emisiones Fugitivas (kilotoneladas CO₂e)]]-AC38)/AC38)*100,0),0)</f>
        <v>-25.757575757575758</v>
      </c>
      <c r="AF39" s="5">
        <v>5.8208600617723899E-2</v>
      </c>
      <c r="AG39">
        <v>1800</v>
      </c>
      <c r="AH39">
        <f>IF(A38=Emisiones_CO2_CO2eq_LA[[#This Row],[País]],IFERROR(Emisiones_CO2_CO2eq_LA[[#This Row],[Electricidad y Calor (kilotoneladas CO₂e)]]-AG38,0),0)</f>
        <v>300</v>
      </c>
      <c r="AI39" s="5">
        <f>IF(A38=Emisiones_CO2_CO2eq_LA[[#This Row],[País]],IFERROR(((Emisiones_CO2_CO2eq_LA[[#This Row],[Electricidad y Calor (kilotoneladas CO₂e)]]-AG38)/AG38)*100,0),0)</f>
        <v>20</v>
      </c>
      <c r="AJ39" s="5">
        <v>0.213827512473271</v>
      </c>
    </row>
    <row r="40" spans="1:36" x14ac:dyDescent="0.25">
      <c r="A40" t="s">
        <v>40</v>
      </c>
      <c r="B40" t="s">
        <v>40</v>
      </c>
      <c r="C40" t="s">
        <v>41</v>
      </c>
      <c r="D40">
        <v>2001</v>
      </c>
      <c r="E40">
        <v>800</v>
      </c>
      <c r="F40">
        <f>IF(A39=Emisiones_CO2_CO2eq_LA[[#This Row],[País]],IFERROR(Emisiones_CO2_CO2eq_LA[[#This Row],[Edificios (kilotoneladas CO₂e)]]-E39,0),0)</f>
        <v>0</v>
      </c>
      <c r="G40" s="5">
        <f>IF(A39=Emisiones_CO2_CO2eq_LA[[#This Row],[País]],IFERROR(((Emisiones_CO2_CO2eq_LA[[#This Row],[Edificios (kilotoneladas CO₂e)]]-E39)/E39)*100,0),0)</f>
        <v>0</v>
      </c>
      <c r="H40" s="5">
        <v>9.3240093240093205E-2</v>
      </c>
      <c r="I40">
        <v>440</v>
      </c>
      <c r="J40">
        <f>IF(A39=Emisiones_CO2_CO2eq_LA[[#This Row],[País]],IFERROR(Emisiones_CO2_CO2eq_LA[[#This Row],[Industria (kilotoneladas CO₂e)]]-I39,0),0)</f>
        <v>-40</v>
      </c>
      <c r="K40" s="5">
        <f>IF(A39=Emisiones_CO2_CO2eq_LA[[#This Row],[País]],IFERROR(((Emisiones_CO2_CO2eq_LA[[#This Row],[Industria (kilotoneladas CO₂e)]]-I39)/I39)*100,0),0)</f>
        <v>-8.3333333333333321</v>
      </c>
      <c r="L40" s="5">
        <v>5.1282051282051197E-2</v>
      </c>
      <c r="M40">
        <v>77000</v>
      </c>
      <c r="N40">
        <f>IF(A39=Emisiones_CO2_CO2eq_LA[[#This Row],[País]],IFERROR(Emisiones_CO2_CO2eq_LA[[#This Row],[UCTUS (kilotoneladas CO₂e)]]-M39,0),0)</f>
        <v>-370</v>
      </c>
      <c r="O40" s="5">
        <f>IF(A39=Emisiones_CO2_CO2eq_LA[[#This Row],[País]],IFERROR(((Emisiones_CO2_CO2eq_LA[[#This Row],[UCTUS (kilotoneladas CO₂e)]]-M39)/M39)*100,0),0)</f>
        <v>-0.47822153289388653</v>
      </c>
      <c r="P40" s="5">
        <v>8.9743589743589691</v>
      </c>
      <c r="Q40">
        <v>600</v>
      </c>
      <c r="R40">
        <f>IF(A39=Emisiones_CO2_CO2eq_LA[[#This Row],[País]],IFERROR(Emisiones_CO2_CO2eq_LA[[#This Row],[Otras Quemas de Combustible (kilotoneladas CO₂e)]]-Q39,0),0)</f>
        <v>0</v>
      </c>
      <c r="S40" s="5">
        <f>IF(A39=Emisiones_CO2_CO2eq_LA[[#This Row],[País]],IFERROR(((Emisiones_CO2_CO2eq_LA[[#This Row],[Otras Quemas de Combustible (kilotoneladas CO₂e)]]-Q39)/Q39)*100,0),0)</f>
        <v>0</v>
      </c>
      <c r="T40" s="5">
        <v>7.0000000000000007E-2</v>
      </c>
      <c r="U40">
        <v>2900</v>
      </c>
      <c r="V40">
        <f>IF(A39=Emisiones_CO2_CO2eq_LA[[#This Row],[País]],IFERROR(Emisiones_CO2_CO2eq_LA[[#This Row],[Transporte (kilotoneladas CO₂e)]]-U39,0),0)</f>
        <v>0</v>
      </c>
      <c r="W40" s="5">
        <f>IF(A39=Emisiones_CO2_CO2eq_LA[[#This Row],[País]],IFERROR(((Emisiones_CO2_CO2eq_LA[[#This Row],[Transporte (kilotoneladas CO₂e)]]-U39)/U39)*100,0),0)</f>
        <v>0</v>
      </c>
      <c r="X40" s="5">
        <v>0.33799533799533799</v>
      </c>
      <c r="Y40">
        <v>800</v>
      </c>
      <c r="Z40">
        <f>IF(A39=Emisiones_CO2_CO2eq_LA[[#This Row],[País]],IFERROR(Emisiones_CO2_CO2eq_LA[[#This Row],[Manufactura y Construcción (kilotoneladas CO₂e)]]-Y39,0),0)</f>
        <v>-100</v>
      </c>
      <c r="AA40" s="5">
        <f>IF(A39=Emisiones_CO2_CO2eq_LA[[#This Row],[País]],IFERROR(((Emisiones_CO2_CO2eq_LA[[#This Row],[Manufactura y Construcción (kilotoneladas CO₂e)]]-Y39)/Y39)*100,0),0)</f>
        <v>-11.111111111111111</v>
      </c>
      <c r="AB40" s="5">
        <v>9.3240093240093205E-2</v>
      </c>
      <c r="AC40">
        <v>330</v>
      </c>
      <c r="AD40">
        <f>IF(A39=Emisiones_CO2_CO2eq_LA[[#This Row],[País]],IFERROR(Emisiones_CO2_CO2eq_LA[[#This Row],[Emisiones Fugitivas (kilotoneladas CO₂e)]]-AC39,0),0)</f>
        <v>-160</v>
      </c>
      <c r="AE40" s="5">
        <f>IF(A39=Emisiones_CO2_CO2eq_LA[[#This Row],[País]],IFERROR(((Emisiones_CO2_CO2eq_LA[[#This Row],[Emisiones Fugitivas (kilotoneladas CO₂e)]]-AC39)/AC39)*100,0),0)</f>
        <v>-32.653061224489797</v>
      </c>
      <c r="AF40" s="5">
        <v>3.8461538461538401E-2</v>
      </c>
      <c r="AG40">
        <v>1600</v>
      </c>
      <c r="AH40">
        <f>IF(A39=Emisiones_CO2_CO2eq_LA[[#This Row],[País]],IFERROR(Emisiones_CO2_CO2eq_LA[[#This Row],[Electricidad y Calor (kilotoneladas CO₂e)]]-AG39,0),0)</f>
        <v>-200</v>
      </c>
      <c r="AI40" s="5">
        <f>IF(A39=Emisiones_CO2_CO2eq_LA[[#This Row],[País]],IFERROR(((Emisiones_CO2_CO2eq_LA[[#This Row],[Electricidad y Calor (kilotoneladas CO₂e)]]-AG39)/AG39)*100,0),0)</f>
        <v>-11.111111111111111</v>
      </c>
      <c r="AJ40" s="5">
        <v>0.18648018648018599</v>
      </c>
    </row>
    <row r="41" spans="1:36" x14ac:dyDescent="0.25">
      <c r="A41" t="s">
        <v>40</v>
      </c>
      <c r="B41" t="s">
        <v>40</v>
      </c>
      <c r="C41" t="s">
        <v>41</v>
      </c>
      <c r="D41">
        <v>2002</v>
      </c>
      <c r="E41">
        <v>900</v>
      </c>
      <c r="F41">
        <f>IF(A40=Emisiones_CO2_CO2eq_LA[[#This Row],[País]],IFERROR(Emisiones_CO2_CO2eq_LA[[#This Row],[Edificios (kilotoneladas CO₂e)]]-E40,0),0)</f>
        <v>100</v>
      </c>
      <c r="G41" s="5">
        <f>IF(A40=Emisiones_CO2_CO2eq_LA[[#This Row],[País]],IFERROR(((Emisiones_CO2_CO2eq_LA[[#This Row],[Edificios (kilotoneladas CO₂e)]]-E40)/E40)*100,0),0)</f>
        <v>12.5</v>
      </c>
      <c r="H41" s="5">
        <v>0.102939494452705</v>
      </c>
      <c r="I41">
        <v>440</v>
      </c>
      <c r="J41">
        <f>IF(A40=Emisiones_CO2_CO2eq_LA[[#This Row],[País]],IFERROR(Emisiones_CO2_CO2eq_LA[[#This Row],[Industria (kilotoneladas CO₂e)]]-I40,0),0)</f>
        <v>0</v>
      </c>
      <c r="K41" s="5">
        <f>IF(A40=Emisiones_CO2_CO2eq_LA[[#This Row],[País]],IFERROR(((Emisiones_CO2_CO2eq_LA[[#This Row],[Industria (kilotoneladas CO₂e)]]-I40)/I40)*100,0),0)</f>
        <v>0</v>
      </c>
      <c r="L41" s="5">
        <v>5.0325975065766901E-2</v>
      </c>
      <c r="M41">
        <v>77000</v>
      </c>
      <c r="N41">
        <f>IF(A40=Emisiones_CO2_CO2eq_LA[[#This Row],[País]],IFERROR(Emisiones_CO2_CO2eq_LA[[#This Row],[UCTUS (kilotoneladas CO₂e)]]-M40,0),0)</f>
        <v>0</v>
      </c>
      <c r="O41" s="5">
        <f>IF(A40=Emisiones_CO2_CO2eq_LA[[#This Row],[País]],IFERROR(((Emisiones_CO2_CO2eq_LA[[#This Row],[UCTUS (kilotoneladas CO₂e)]]-M40)/M40)*100,0),0)</f>
        <v>0</v>
      </c>
      <c r="P41" s="5">
        <v>8.8070456365091996</v>
      </c>
      <c r="Q41">
        <v>600</v>
      </c>
      <c r="R41">
        <f>IF(A40=Emisiones_CO2_CO2eq_LA[[#This Row],[País]],IFERROR(Emisiones_CO2_CO2eq_LA[[#This Row],[Otras Quemas de Combustible (kilotoneladas CO₂e)]]-Q40,0),0)</f>
        <v>0</v>
      </c>
      <c r="S41" s="5">
        <f>IF(A40=Emisiones_CO2_CO2eq_LA[[#This Row],[País]],IFERROR(((Emisiones_CO2_CO2eq_LA[[#This Row],[Otras Quemas de Combustible (kilotoneladas CO₂e)]]-Q40)/Q40)*100,0),0)</f>
        <v>0</v>
      </c>
      <c r="T41" s="5">
        <v>7.0000000000000007E-2</v>
      </c>
      <c r="U41">
        <v>2900</v>
      </c>
      <c r="V41">
        <f>IF(A40=Emisiones_CO2_CO2eq_LA[[#This Row],[País]],IFERROR(Emisiones_CO2_CO2eq_LA[[#This Row],[Transporte (kilotoneladas CO₂e)]]-U40,0),0)</f>
        <v>0</v>
      </c>
      <c r="W41" s="5">
        <f>IF(A40=Emisiones_CO2_CO2eq_LA[[#This Row],[País]],IFERROR(((Emisiones_CO2_CO2eq_LA[[#This Row],[Transporte (kilotoneladas CO₂e)]]-U40)/U40)*100,0),0)</f>
        <v>0</v>
      </c>
      <c r="X41" s="5">
        <v>0.33169392656982699</v>
      </c>
      <c r="Y41">
        <v>900</v>
      </c>
      <c r="Z41">
        <f>IF(A40=Emisiones_CO2_CO2eq_LA[[#This Row],[País]],IFERROR(Emisiones_CO2_CO2eq_LA[[#This Row],[Manufactura y Construcción (kilotoneladas CO₂e)]]-Y40,0),0)</f>
        <v>100</v>
      </c>
      <c r="AA41" s="5">
        <f>IF(A40=Emisiones_CO2_CO2eq_LA[[#This Row],[País]],IFERROR(((Emisiones_CO2_CO2eq_LA[[#This Row],[Manufactura y Construcción (kilotoneladas CO₂e)]]-Y40)/Y40)*100,0),0)</f>
        <v>12.5</v>
      </c>
      <c r="AB41" s="5">
        <v>0.102939494452705</v>
      </c>
      <c r="AC41">
        <v>440</v>
      </c>
      <c r="AD41">
        <f>IF(A40=Emisiones_CO2_CO2eq_LA[[#This Row],[País]],IFERROR(Emisiones_CO2_CO2eq_LA[[#This Row],[Emisiones Fugitivas (kilotoneladas CO₂e)]]-AC40,0),0)</f>
        <v>110</v>
      </c>
      <c r="AE41" s="5">
        <f>IF(A40=Emisiones_CO2_CO2eq_LA[[#This Row],[País]],IFERROR(((Emisiones_CO2_CO2eq_LA[[#This Row],[Emisiones Fugitivas (kilotoneladas CO₂e)]]-AC40)/AC40)*100,0),0)</f>
        <v>33.333333333333329</v>
      </c>
      <c r="AF41" s="5">
        <v>5.0325975065766901E-2</v>
      </c>
      <c r="AG41">
        <v>1800</v>
      </c>
      <c r="AH41">
        <f>IF(A40=Emisiones_CO2_CO2eq_LA[[#This Row],[País]],IFERROR(Emisiones_CO2_CO2eq_LA[[#This Row],[Electricidad y Calor (kilotoneladas CO₂e)]]-AG40,0),0)</f>
        <v>200</v>
      </c>
      <c r="AI41" s="5">
        <f>IF(A40=Emisiones_CO2_CO2eq_LA[[#This Row],[País]],IFERROR(((Emisiones_CO2_CO2eq_LA[[#This Row],[Electricidad y Calor (kilotoneladas CO₂e)]]-AG40)/AG40)*100,0),0)</f>
        <v>12.5</v>
      </c>
      <c r="AJ41" s="5">
        <v>0.20587898890541001</v>
      </c>
    </row>
    <row r="42" spans="1:36" x14ac:dyDescent="0.25">
      <c r="A42" t="s">
        <v>40</v>
      </c>
      <c r="B42" t="s">
        <v>40</v>
      </c>
      <c r="C42" t="s">
        <v>41</v>
      </c>
      <c r="D42">
        <v>2003</v>
      </c>
      <c r="E42">
        <v>900</v>
      </c>
      <c r="F42">
        <f>IF(A41=Emisiones_CO2_CO2eq_LA[[#This Row],[País]],IFERROR(Emisiones_CO2_CO2eq_LA[[#This Row],[Edificios (kilotoneladas CO₂e)]]-E41,0),0)</f>
        <v>0</v>
      </c>
      <c r="G42" s="5">
        <f>IF(A41=Emisiones_CO2_CO2eq_LA[[#This Row],[País]],IFERROR(((Emisiones_CO2_CO2eq_LA[[#This Row],[Edificios (kilotoneladas CO₂e)]]-E41)/E41)*100,0),0)</f>
        <v>0</v>
      </c>
      <c r="H42" s="5">
        <v>0.101055468223669</v>
      </c>
      <c r="I42">
        <v>500</v>
      </c>
      <c r="J42">
        <f>IF(A41=Emisiones_CO2_CO2eq_LA[[#This Row],[País]],IFERROR(Emisiones_CO2_CO2eq_LA[[#This Row],[Industria (kilotoneladas CO₂e)]]-I41,0),0)</f>
        <v>60</v>
      </c>
      <c r="K42" s="5">
        <f>IF(A41=Emisiones_CO2_CO2eq_LA[[#This Row],[País]],IFERROR(((Emisiones_CO2_CO2eq_LA[[#This Row],[Industria (kilotoneladas CO₂e)]]-I41)/I41)*100,0),0)</f>
        <v>13.636363636363635</v>
      </c>
      <c r="L42" s="5">
        <v>5.6141926790927402E-2</v>
      </c>
      <c r="M42">
        <v>77000</v>
      </c>
      <c r="N42">
        <f>IF(A41=Emisiones_CO2_CO2eq_LA[[#This Row],[País]],IFERROR(Emisiones_CO2_CO2eq_LA[[#This Row],[UCTUS (kilotoneladas CO₂e)]]-M41,0),0)</f>
        <v>0</v>
      </c>
      <c r="O42" s="5">
        <f>IF(A41=Emisiones_CO2_CO2eq_LA[[#This Row],[País]],IFERROR(((Emisiones_CO2_CO2eq_LA[[#This Row],[UCTUS (kilotoneladas CO₂e)]]-M41)/M41)*100,0),0)</f>
        <v>0</v>
      </c>
      <c r="P42" s="5">
        <v>8.6458567258028296</v>
      </c>
      <c r="Q42">
        <v>700</v>
      </c>
      <c r="R42">
        <f>IF(A41=Emisiones_CO2_CO2eq_LA[[#This Row],[País]],IFERROR(Emisiones_CO2_CO2eq_LA[[#This Row],[Otras Quemas de Combustible (kilotoneladas CO₂e)]]-Q41,0),0)</f>
        <v>100</v>
      </c>
      <c r="S42" s="5">
        <f>IF(A41=Emisiones_CO2_CO2eq_LA[[#This Row],[País]],IFERROR(((Emisiones_CO2_CO2eq_LA[[#This Row],[Otras Quemas de Combustible (kilotoneladas CO₂e)]]-Q41)/Q41)*100,0),0)</f>
        <v>16.666666666666664</v>
      </c>
      <c r="T42" s="5">
        <v>0.08</v>
      </c>
      <c r="U42">
        <v>3100</v>
      </c>
      <c r="V42">
        <f>IF(A41=Emisiones_CO2_CO2eq_LA[[#This Row],[País]],IFERROR(Emisiones_CO2_CO2eq_LA[[#This Row],[Transporte (kilotoneladas CO₂e)]]-U41,0),0)</f>
        <v>200</v>
      </c>
      <c r="W42" s="5">
        <f>IF(A41=Emisiones_CO2_CO2eq_LA[[#This Row],[País]],IFERROR(((Emisiones_CO2_CO2eq_LA[[#This Row],[Transporte (kilotoneladas CO₂e)]]-U41)/U41)*100,0),0)</f>
        <v>6.8965517241379306</v>
      </c>
      <c r="X42" s="5">
        <v>0.34807994610374998</v>
      </c>
      <c r="Y42">
        <v>900</v>
      </c>
      <c r="Z42">
        <f>IF(A41=Emisiones_CO2_CO2eq_LA[[#This Row],[País]],IFERROR(Emisiones_CO2_CO2eq_LA[[#This Row],[Manufactura y Construcción (kilotoneladas CO₂e)]]-Y41,0),0)</f>
        <v>0</v>
      </c>
      <c r="AA42" s="5">
        <f>IF(A41=Emisiones_CO2_CO2eq_LA[[#This Row],[País]],IFERROR(((Emisiones_CO2_CO2eq_LA[[#This Row],[Manufactura y Construcción (kilotoneladas CO₂e)]]-Y41)/Y41)*100,0),0)</f>
        <v>0</v>
      </c>
      <c r="AB42" s="5">
        <v>0.101055468223669</v>
      </c>
      <c r="AC42">
        <v>550</v>
      </c>
      <c r="AD42">
        <f>IF(A41=Emisiones_CO2_CO2eq_LA[[#This Row],[País]],IFERROR(Emisiones_CO2_CO2eq_LA[[#This Row],[Emisiones Fugitivas (kilotoneladas CO₂e)]]-AC41,0),0)</f>
        <v>110</v>
      </c>
      <c r="AE42" s="5">
        <f>IF(A41=Emisiones_CO2_CO2eq_LA[[#This Row],[País]],IFERROR(((Emisiones_CO2_CO2eq_LA[[#This Row],[Emisiones Fugitivas (kilotoneladas CO₂e)]]-AC41)/AC41)*100,0),0)</f>
        <v>25</v>
      </c>
      <c r="AF42" s="5">
        <v>6.1756119470020202E-2</v>
      </c>
      <c r="AG42">
        <v>2100</v>
      </c>
      <c r="AH42">
        <f>IF(A41=Emisiones_CO2_CO2eq_LA[[#This Row],[País]],IFERROR(Emisiones_CO2_CO2eq_LA[[#This Row],[Electricidad y Calor (kilotoneladas CO₂e)]]-AG41,0),0)</f>
        <v>300</v>
      </c>
      <c r="AI42" s="5">
        <f>IF(A41=Emisiones_CO2_CO2eq_LA[[#This Row],[País]],IFERROR(((Emisiones_CO2_CO2eq_LA[[#This Row],[Electricidad y Calor (kilotoneladas CO₂e)]]-AG41)/AG41)*100,0),0)</f>
        <v>16.666666666666664</v>
      </c>
      <c r="AJ42" s="5">
        <v>0.23579609252189501</v>
      </c>
    </row>
    <row r="43" spans="1:36" x14ac:dyDescent="0.25">
      <c r="A43" t="s">
        <v>40</v>
      </c>
      <c r="B43" t="s">
        <v>40</v>
      </c>
      <c r="C43" t="s">
        <v>41</v>
      </c>
      <c r="D43">
        <v>2004</v>
      </c>
      <c r="E43">
        <v>1000</v>
      </c>
      <c r="F43">
        <f>IF(A42=Emisiones_CO2_CO2eq_LA[[#This Row],[País]],IFERROR(Emisiones_CO2_CO2eq_LA[[#This Row],[Edificios (kilotoneladas CO₂e)]]-E42,0),0)</f>
        <v>100</v>
      </c>
      <c r="G43" s="5">
        <f>IF(A42=Emisiones_CO2_CO2eq_LA[[#This Row],[País]],IFERROR(((Emisiones_CO2_CO2eq_LA[[#This Row],[Edificios (kilotoneladas CO₂e)]]-E42)/E42)*100,0),0)</f>
        <v>11.111111111111111</v>
      </c>
      <c r="H43" s="5">
        <v>0.11026574043444699</v>
      </c>
      <c r="I43">
        <v>550</v>
      </c>
      <c r="J43">
        <f>IF(A42=Emisiones_CO2_CO2eq_LA[[#This Row],[País]],IFERROR(Emisiones_CO2_CO2eq_LA[[#This Row],[Industria (kilotoneladas CO₂e)]]-I42,0),0)</f>
        <v>50</v>
      </c>
      <c r="K43" s="5">
        <f>IF(A42=Emisiones_CO2_CO2eq_LA[[#This Row],[País]],IFERROR(((Emisiones_CO2_CO2eq_LA[[#This Row],[Industria (kilotoneladas CO₂e)]]-I42)/I42)*100,0),0)</f>
        <v>10</v>
      </c>
      <c r="L43" s="5">
        <v>6.06461572389458E-2</v>
      </c>
      <c r="M43">
        <v>77000</v>
      </c>
      <c r="N43">
        <f>IF(A42=Emisiones_CO2_CO2eq_LA[[#This Row],[País]],IFERROR(Emisiones_CO2_CO2eq_LA[[#This Row],[UCTUS (kilotoneladas CO₂e)]]-M42,0),0)</f>
        <v>0</v>
      </c>
      <c r="O43" s="5">
        <f>IF(A42=Emisiones_CO2_CO2eq_LA[[#This Row],[País]],IFERROR(((Emisiones_CO2_CO2eq_LA[[#This Row],[UCTUS (kilotoneladas CO₂e)]]-M42)/M42)*100,0),0)</f>
        <v>0</v>
      </c>
      <c r="P43" s="5">
        <v>8.4904620134524205</v>
      </c>
      <c r="Q43">
        <v>1000</v>
      </c>
      <c r="R43">
        <f>IF(A42=Emisiones_CO2_CO2eq_LA[[#This Row],[País]],IFERROR(Emisiones_CO2_CO2eq_LA[[#This Row],[Otras Quemas de Combustible (kilotoneladas CO₂e)]]-Q42,0),0)</f>
        <v>300</v>
      </c>
      <c r="S43" s="5">
        <f>IF(A42=Emisiones_CO2_CO2eq_LA[[#This Row],[País]],IFERROR(((Emisiones_CO2_CO2eq_LA[[#This Row],[Otras Quemas de Combustible (kilotoneladas CO₂e)]]-Q42)/Q42)*100,0),0)</f>
        <v>42.857142857142854</v>
      </c>
      <c r="T43" s="5">
        <v>0.11</v>
      </c>
      <c r="U43">
        <v>3400</v>
      </c>
      <c r="V43">
        <f>IF(A42=Emisiones_CO2_CO2eq_LA[[#This Row],[País]],IFERROR(Emisiones_CO2_CO2eq_LA[[#This Row],[Transporte (kilotoneladas CO₂e)]]-U42,0),0)</f>
        <v>300</v>
      </c>
      <c r="W43" s="5">
        <f>IF(A42=Emisiones_CO2_CO2eq_LA[[#This Row],[País]],IFERROR(((Emisiones_CO2_CO2eq_LA[[#This Row],[Transporte (kilotoneladas CO₂e)]]-U42)/U42)*100,0),0)</f>
        <v>9.67741935483871</v>
      </c>
      <c r="X43" s="5">
        <v>0.37490351747711897</v>
      </c>
      <c r="Y43">
        <v>1000</v>
      </c>
      <c r="Z43">
        <f>IF(A42=Emisiones_CO2_CO2eq_LA[[#This Row],[País]],IFERROR(Emisiones_CO2_CO2eq_LA[[#This Row],[Manufactura y Construcción (kilotoneladas CO₂e)]]-Y42,0),0)</f>
        <v>100</v>
      </c>
      <c r="AA43" s="5">
        <f>IF(A42=Emisiones_CO2_CO2eq_LA[[#This Row],[País]],IFERROR(((Emisiones_CO2_CO2eq_LA[[#This Row],[Manufactura y Construcción (kilotoneladas CO₂e)]]-Y42)/Y42)*100,0),0)</f>
        <v>11.111111111111111</v>
      </c>
      <c r="AB43" s="5">
        <v>0.11026574043444699</v>
      </c>
      <c r="AC43">
        <v>330</v>
      </c>
      <c r="AD43">
        <f>IF(A42=Emisiones_CO2_CO2eq_LA[[#This Row],[País]],IFERROR(Emisiones_CO2_CO2eq_LA[[#This Row],[Emisiones Fugitivas (kilotoneladas CO₂e)]]-AC42,0),0)</f>
        <v>-220</v>
      </c>
      <c r="AE43" s="5">
        <f>IF(A42=Emisiones_CO2_CO2eq_LA[[#This Row],[País]],IFERROR(((Emisiones_CO2_CO2eq_LA[[#This Row],[Emisiones Fugitivas (kilotoneladas CO₂e)]]-AC42)/AC42)*100,0),0)</f>
        <v>-40</v>
      </c>
      <c r="AF43" s="5">
        <v>3.6387694343367499E-2</v>
      </c>
      <c r="AG43">
        <v>2100</v>
      </c>
      <c r="AH43">
        <f>IF(A42=Emisiones_CO2_CO2eq_LA[[#This Row],[País]],IFERROR(Emisiones_CO2_CO2eq_LA[[#This Row],[Electricidad y Calor (kilotoneladas CO₂e)]]-AG42,0),0)</f>
        <v>0</v>
      </c>
      <c r="AI43" s="5">
        <f>IF(A42=Emisiones_CO2_CO2eq_LA[[#This Row],[País]],IFERROR(((Emisiones_CO2_CO2eq_LA[[#This Row],[Electricidad y Calor (kilotoneladas CO₂e)]]-AG42)/AG42)*100,0),0)</f>
        <v>0</v>
      </c>
      <c r="AJ43" s="5">
        <v>0.231558054912338</v>
      </c>
    </row>
    <row r="44" spans="1:36" x14ac:dyDescent="0.25">
      <c r="A44" t="s">
        <v>40</v>
      </c>
      <c r="B44" t="s">
        <v>40</v>
      </c>
      <c r="C44" t="s">
        <v>41</v>
      </c>
      <c r="D44">
        <v>2005</v>
      </c>
      <c r="E44">
        <v>1000</v>
      </c>
      <c r="F44">
        <f>IF(A43=Emisiones_CO2_CO2eq_LA[[#This Row],[País]],IFERROR(Emisiones_CO2_CO2eq_LA[[#This Row],[Edificios (kilotoneladas CO₂e)]]-E43,0),0)</f>
        <v>0</v>
      </c>
      <c r="G44" s="5">
        <f>IF(A43=Emisiones_CO2_CO2eq_LA[[#This Row],[País]],IFERROR(((Emisiones_CO2_CO2eq_LA[[#This Row],[Edificios (kilotoneladas CO₂e)]]-E43)/E43)*100,0),0)</f>
        <v>0</v>
      </c>
      <c r="H44" s="5">
        <v>0.10831889081455801</v>
      </c>
      <c r="I44">
        <v>610</v>
      </c>
      <c r="J44">
        <f>IF(A43=Emisiones_CO2_CO2eq_LA[[#This Row],[País]],IFERROR(Emisiones_CO2_CO2eq_LA[[#This Row],[Industria (kilotoneladas CO₂e)]]-I43,0),0)</f>
        <v>60</v>
      </c>
      <c r="K44" s="5">
        <f>IF(A43=Emisiones_CO2_CO2eq_LA[[#This Row],[País]],IFERROR(((Emisiones_CO2_CO2eq_LA[[#This Row],[Industria (kilotoneladas CO₂e)]]-I43)/I43)*100,0),0)</f>
        <v>10.909090909090908</v>
      </c>
      <c r="L44" s="5">
        <v>6.60745233968804E-2</v>
      </c>
      <c r="M44">
        <v>77000</v>
      </c>
      <c r="N44">
        <f>IF(A43=Emisiones_CO2_CO2eq_LA[[#This Row],[País]],IFERROR(Emisiones_CO2_CO2eq_LA[[#This Row],[UCTUS (kilotoneladas CO₂e)]]-M43,0),0)</f>
        <v>0</v>
      </c>
      <c r="O44" s="5">
        <f>IF(A43=Emisiones_CO2_CO2eq_LA[[#This Row],[País]],IFERROR(((Emisiones_CO2_CO2eq_LA[[#This Row],[UCTUS (kilotoneladas CO₂e)]]-M43)/M43)*100,0),0)</f>
        <v>0</v>
      </c>
      <c r="P44" s="5">
        <v>8.3405545927209701</v>
      </c>
      <c r="Q44">
        <v>900</v>
      </c>
      <c r="R44">
        <f>IF(A43=Emisiones_CO2_CO2eq_LA[[#This Row],[País]],IFERROR(Emisiones_CO2_CO2eq_LA[[#This Row],[Otras Quemas de Combustible (kilotoneladas CO₂e)]]-Q43,0),0)</f>
        <v>-100</v>
      </c>
      <c r="S44" s="5">
        <f>IF(A43=Emisiones_CO2_CO2eq_LA[[#This Row],[País]],IFERROR(((Emisiones_CO2_CO2eq_LA[[#This Row],[Otras Quemas de Combustible (kilotoneladas CO₂e)]]-Q43)/Q43)*100,0),0)</f>
        <v>-10</v>
      </c>
      <c r="T44" s="5">
        <v>0.1</v>
      </c>
      <c r="U44">
        <v>3500</v>
      </c>
      <c r="V44">
        <f>IF(A43=Emisiones_CO2_CO2eq_LA[[#This Row],[País]],IFERROR(Emisiones_CO2_CO2eq_LA[[#This Row],[Transporte (kilotoneladas CO₂e)]]-U43,0),0)</f>
        <v>100</v>
      </c>
      <c r="W44" s="5">
        <f>IF(A43=Emisiones_CO2_CO2eq_LA[[#This Row],[País]],IFERROR(((Emisiones_CO2_CO2eq_LA[[#This Row],[Transporte (kilotoneladas CO₂e)]]-U43)/U43)*100,0),0)</f>
        <v>2.9411764705882351</v>
      </c>
      <c r="X44" s="5">
        <v>0.379116117850953</v>
      </c>
      <c r="Y44">
        <v>1100</v>
      </c>
      <c r="Z44">
        <f>IF(A43=Emisiones_CO2_CO2eq_LA[[#This Row],[País]],IFERROR(Emisiones_CO2_CO2eq_LA[[#This Row],[Manufactura y Construcción (kilotoneladas CO₂e)]]-Y43,0),0)</f>
        <v>100</v>
      </c>
      <c r="AA44" s="5">
        <f>IF(A43=Emisiones_CO2_CO2eq_LA[[#This Row],[País]],IFERROR(((Emisiones_CO2_CO2eq_LA[[#This Row],[Manufactura y Construcción (kilotoneladas CO₂e)]]-Y43)/Y43)*100,0),0)</f>
        <v>10</v>
      </c>
      <c r="AB44" s="5">
        <v>0.119150779896013</v>
      </c>
      <c r="AC44">
        <v>330</v>
      </c>
      <c r="AD44">
        <f>IF(A43=Emisiones_CO2_CO2eq_LA[[#This Row],[País]],IFERROR(Emisiones_CO2_CO2eq_LA[[#This Row],[Emisiones Fugitivas (kilotoneladas CO₂e)]]-AC43,0),0)</f>
        <v>0</v>
      </c>
      <c r="AE44" s="5">
        <f>IF(A43=Emisiones_CO2_CO2eq_LA[[#This Row],[País]],IFERROR(((Emisiones_CO2_CO2eq_LA[[#This Row],[Emisiones Fugitivas (kilotoneladas CO₂e)]]-AC43)/AC43)*100,0),0)</f>
        <v>0</v>
      </c>
      <c r="AF44" s="5">
        <v>3.5745233968804101E-2</v>
      </c>
      <c r="AG44">
        <v>2400</v>
      </c>
      <c r="AH44">
        <f>IF(A43=Emisiones_CO2_CO2eq_LA[[#This Row],[País]],IFERROR(Emisiones_CO2_CO2eq_LA[[#This Row],[Electricidad y Calor (kilotoneladas CO₂e)]]-AG43,0),0)</f>
        <v>300</v>
      </c>
      <c r="AI44" s="5">
        <f>IF(A43=Emisiones_CO2_CO2eq_LA[[#This Row],[País]],IFERROR(((Emisiones_CO2_CO2eq_LA[[#This Row],[Electricidad y Calor (kilotoneladas CO₂e)]]-AG43)/AG43)*100,0),0)</f>
        <v>14.285714285714285</v>
      </c>
      <c r="AJ44" s="5">
        <v>0.25996533795493898</v>
      </c>
    </row>
    <row r="45" spans="1:36" x14ac:dyDescent="0.25">
      <c r="A45" t="s">
        <v>40</v>
      </c>
      <c r="B45" t="s">
        <v>40</v>
      </c>
      <c r="C45" t="s">
        <v>41</v>
      </c>
      <c r="D45">
        <v>2006</v>
      </c>
      <c r="E45">
        <v>1200</v>
      </c>
      <c r="F45">
        <f>IF(A44=Emisiones_CO2_CO2eq_LA[[#This Row],[País]],IFERROR(Emisiones_CO2_CO2eq_LA[[#This Row],[Edificios (kilotoneladas CO₂e)]]-E44,0),0)</f>
        <v>200</v>
      </c>
      <c r="G45" s="5">
        <f>IF(A44=Emisiones_CO2_CO2eq_LA[[#This Row],[País]],IFERROR(((Emisiones_CO2_CO2eq_LA[[#This Row],[Edificios (kilotoneladas CO₂e)]]-E44)/E44)*100,0),0)</f>
        <v>20</v>
      </c>
      <c r="H45" s="5">
        <v>0.12772751463544399</v>
      </c>
      <c r="I45">
        <v>690</v>
      </c>
      <c r="J45">
        <f>IF(A44=Emisiones_CO2_CO2eq_LA[[#This Row],[País]],IFERROR(Emisiones_CO2_CO2eq_LA[[#This Row],[Industria (kilotoneladas CO₂e)]]-I44,0),0)</f>
        <v>80</v>
      </c>
      <c r="K45" s="5">
        <f>IF(A44=Emisiones_CO2_CO2eq_LA[[#This Row],[País]],IFERROR(((Emisiones_CO2_CO2eq_LA[[#This Row],[Industria (kilotoneladas CO₂e)]]-I44)/I44)*100,0),0)</f>
        <v>13.114754098360656</v>
      </c>
      <c r="L45" s="5">
        <v>7.34433209153805E-2</v>
      </c>
      <c r="M45">
        <v>87270</v>
      </c>
      <c r="N45">
        <f>IF(A44=Emisiones_CO2_CO2eq_LA[[#This Row],[País]],IFERROR(Emisiones_CO2_CO2eq_LA[[#This Row],[UCTUS (kilotoneladas CO₂e)]]-M44,0),0)</f>
        <v>10270</v>
      </c>
      <c r="O45" s="5">
        <f>IF(A44=Emisiones_CO2_CO2eq_LA[[#This Row],[País]],IFERROR(((Emisiones_CO2_CO2eq_LA[[#This Row],[UCTUS (kilotoneladas CO₂e)]]-M44)/M44)*100,0),0)</f>
        <v>13.337662337662337</v>
      </c>
      <c r="P45" s="5">
        <v>9.2889835018626901</v>
      </c>
      <c r="Q45">
        <v>1100</v>
      </c>
      <c r="R45">
        <f>IF(A44=Emisiones_CO2_CO2eq_LA[[#This Row],[País]],IFERROR(Emisiones_CO2_CO2eq_LA[[#This Row],[Otras Quemas de Combustible (kilotoneladas CO₂e)]]-Q44,0),0)</f>
        <v>200</v>
      </c>
      <c r="S45" s="5">
        <f>IF(A44=Emisiones_CO2_CO2eq_LA[[#This Row],[País]],IFERROR(((Emisiones_CO2_CO2eq_LA[[#This Row],[Otras Quemas de Combustible (kilotoneladas CO₂e)]]-Q44)/Q44)*100,0),0)</f>
        <v>22.222222222222221</v>
      </c>
      <c r="T45" s="5">
        <v>0.12</v>
      </c>
      <c r="U45">
        <v>3900</v>
      </c>
      <c r="V45">
        <f>IF(A44=Emisiones_CO2_CO2eq_LA[[#This Row],[País]],IFERROR(Emisiones_CO2_CO2eq_LA[[#This Row],[Transporte (kilotoneladas CO₂e)]]-U44,0),0)</f>
        <v>400</v>
      </c>
      <c r="W45" s="5">
        <f>IF(A44=Emisiones_CO2_CO2eq_LA[[#This Row],[País]],IFERROR(((Emisiones_CO2_CO2eq_LA[[#This Row],[Transporte (kilotoneladas CO₂e)]]-U44)/U44)*100,0),0)</f>
        <v>11.428571428571429</v>
      </c>
      <c r="X45" s="5">
        <v>0.41511442256519399</v>
      </c>
      <c r="Y45">
        <v>1200</v>
      </c>
      <c r="Z45">
        <f>IF(A44=Emisiones_CO2_CO2eq_LA[[#This Row],[País]],IFERROR(Emisiones_CO2_CO2eq_LA[[#This Row],[Manufactura y Construcción (kilotoneladas CO₂e)]]-Y44,0),0)</f>
        <v>100</v>
      </c>
      <c r="AA45" s="5">
        <f>IF(A44=Emisiones_CO2_CO2eq_LA[[#This Row],[País]],IFERROR(((Emisiones_CO2_CO2eq_LA[[#This Row],[Manufactura y Construcción (kilotoneladas CO₂e)]]-Y44)/Y44)*100,0),0)</f>
        <v>9.0909090909090917</v>
      </c>
      <c r="AB45" s="5">
        <v>0.12772751463544399</v>
      </c>
      <c r="AC45">
        <v>270</v>
      </c>
      <c r="AD45">
        <f>IF(A44=Emisiones_CO2_CO2eq_LA[[#This Row],[País]],IFERROR(Emisiones_CO2_CO2eq_LA[[#This Row],[Emisiones Fugitivas (kilotoneladas CO₂e)]]-AC44,0),0)</f>
        <v>-60</v>
      </c>
      <c r="AE45" s="5">
        <f>IF(A44=Emisiones_CO2_CO2eq_LA[[#This Row],[País]],IFERROR(((Emisiones_CO2_CO2eq_LA[[#This Row],[Emisiones Fugitivas (kilotoneladas CO₂e)]]-AC44)/AC44)*100,0),0)</f>
        <v>-18.181818181818183</v>
      </c>
      <c r="AF45" s="5">
        <v>2.8738690792974898E-2</v>
      </c>
      <c r="AG45">
        <v>2500</v>
      </c>
      <c r="AH45">
        <f>IF(A44=Emisiones_CO2_CO2eq_LA[[#This Row],[País]],IFERROR(Emisiones_CO2_CO2eq_LA[[#This Row],[Electricidad y Calor (kilotoneladas CO₂e)]]-AG44,0),0)</f>
        <v>100</v>
      </c>
      <c r="AI45" s="5">
        <f>IF(A44=Emisiones_CO2_CO2eq_LA[[#This Row],[País]],IFERROR(((Emisiones_CO2_CO2eq_LA[[#This Row],[Electricidad y Calor (kilotoneladas CO₂e)]]-AG44)/AG44)*100,0),0)</f>
        <v>4.1666666666666661</v>
      </c>
      <c r="AJ45" s="5">
        <v>0.26609898882384198</v>
      </c>
    </row>
    <row r="46" spans="1:36" x14ac:dyDescent="0.25">
      <c r="A46" t="s">
        <v>40</v>
      </c>
      <c r="B46" t="s">
        <v>40</v>
      </c>
      <c r="C46" t="s">
        <v>41</v>
      </c>
      <c r="D46">
        <v>2007</v>
      </c>
      <c r="E46">
        <v>1200</v>
      </c>
      <c r="F46">
        <f>IF(A45=Emisiones_CO2_CO2eq_LA[[#This Row],[País]],IFERROR(Emisiones_CO2_CO2eq_LA[[#This Row],[Edificios (kilotoneladas CO₂e)]]-E45,0),0)</f>
        <v>0</v>
      </c>
      <c r="G46" s="5">
        <f>IF(A45=Emisiones_CO2_CO2eq_LA[[#This Row],[País]],IFERROR(((Emisiones_CO2_CO2eq_LA[[#This Row],[Edificios (kilotoneladas CO₂e)]]-E45)/E45)*100,0),0)</f>
        <v>0</v>
      </c>
      <c r="H46" s="5">
        <v>0.12554927809165001</v>
      </c>
      <c r="I46">
        <v>720</v>
      </c>
      <c r="J46">
        <f>IF(A45=Emisiones_CO2_CO2eq_LA[[#This Row],[País]],IFERROR(Emisiones_CO2_CO2eq_LA[[#This Row],[Industria (kilotoneladas CO₂e)]]-I45,0),0)</f>
        <v>30</v>
      </c>
      <c r="K46" s="5">
        <f>IF(A45=Emisiones_CO2_CO2eq_LA[[#This Row],[País]],IFERROR(((Emisiones_CO2_CO2eq_LA[[#This Row],[Industria (kilotoneladas CO₂e)]]-I45)/I45)*100,0),0)</f>
        <v>4.3478260869565215</v>
      </c>
      <c r="L46" s="5">
        <v>7.5329566854990496E-2</v>
      </c>
      <c r="M46">
        <v>87270</v>
      </c>
      <c r="N46">
        <f>IF(A45=Emisiones_CO2_CO2eq_LA[[#This Row],[País]],IFERROR(Emisiones_CO2_CO2eq_LA[[#This Row],[UCTUS (kilotoneladas CO₂e)]]-M45,0),0)</f>
        <v>0</v>
      </c>
      <c r="O46" s="5">
        <f>IF(A45=Emisiones_CO2_CO2eq_LA[[#This Row],[País]],IFERROR(((Emisiones_CO2_CO2eq_LA[[#This Row],[UCTUS (kilotoneladas CO₂e)]]-M45)/M45)*100,0),0)</f>
        <v>0</v>
      </c>
      <c r="P46" s="5">
        <v>9.1305712492153095</v>
      </c>
      <c r="Q46">
        <v>1100</v>
      </c>
      <c r="R46">
        <f>IF(A45=Emisiones_CO2_CO2eq_LA[[#This Row],[País]],IFERROR(Emisiones_CO2_CO2eq_LA[[#This Row],[Otras Quemas de Combustible (kilotoneladas CO₂e)]]-Q45,0),0)</f>
        <v>0</v>
      </c>
      <c r="S46" s="5">
        <f>IF(A45=Emisiones_CO2_CO2eq_LA[[#This Row],[País]],IFERROR(((Emisiones_CO2_CO2eq_LA[[#This Row],[Otras Quemas de Combustible (kilotoneladas CO₂e)]]-Q45)/Q45)*100,0),0)</f>
        <v>0</v>
      </c>
      <c r="T46" s="5">
        <v>0.12</v>
      </c>
      <c r="U46">
        <v>4400</v>
      </c>
      <c r="V46">
        <f>IF(A45=Emisiones_CO2_CO2eq_LA[[#This Row],[País]],IFERROR(Emisiones_CO2_CO2eq_LA[[#This Row],[Transporte (kilotoneladas CO₂e)]]-U45,0),0)</f>
        <v>500</v>
      </c>
      <c r="W46" s="5">
        <f>IF(A45=Emisiones_CO2_CO2eq_LA[[#This Row],[País]],IFERROR(((Emisiones_CO2_CO2eq_LA[[#This Row],[Transporte (kilotoneladas CO₂e)]]-U45)/U45)*100,0),0)</f>
        <v>12.820512820512819</v>
      </c>
      <c r="X46" s="5">
        <v>0.46034735300272001</v>
      </c>
      <c r="Y46">
        <v>1300</v>
      </c>
      <c r="Z46">
        <f>IF(A45=Emisiones_CO2_CO2eq_LA[[#This Row],[País]],IFERROR(Emisiones_CO2_CO2eq_LA[[#This Row],[Manufactura y Construcción (kilotoneladas CO₂e)]]-Y45,0),0)</f>
        <v>100</v>
      </c>
      <c r="AA46" s="5">
        <f>IF(A45=Emisiones_CO2_CO2eq_LA[[#This Row],[País]],IFERROR(((Emisiones_CO2_CO2eq_LA[[#This Row],[Manufactura y Construcción (kilotoneladas CO₂e)]]-Y45)/Y45)*100,0),0)</f>
        <v>8.3333333333333321</v>
      </c>
      <c r="AB46" s="5">
        <v>0.13601171793262101</v>
      </c>
      <c r="AC46">
        <v>270</v>
      </c>
      <c r="AD46">
        <f>IF(A45=Emisiones_CO2_CO2eq_LA[[#This Row],[País]],IFERROR(Emisiones_CO2_CO2eq_LA[[#This Row],[Emisiones Fugitivas (kilotoneladas CO₂e)]]-AC45,0),0)</f>
        <v>0</v>
      </c>
      <c r="AE46" s="5">
        <f>IF(A45=Emisiones_CO2_CO2eq_LA[[#This Row],[País]],IFERROR(((Emisiones_CO2_CO2eq_LA[[#This Row],[Emisiones Fugitivas (kilotoneladas CO₂e)]]-AC45)/AC45)*100,0),0)</f>
        <v>0</v>
      </c>
      <c r="AF46" s="5">
        <v>2.8248587570621399E-2</v>
      </c>
      <c r="AG46">
        <v>2800</v>
      </c>
      <c r="AH46">
        <f>IF(A45=Emisiones_CO2_CO2eq_LA[[#This Row],[País]],IFERROR(Emisiones_CO2_CO2eq_LA[[#This Row],[Electricidad y Calor (kilotoneladas CO₂e)]]-AG45,0),0)</f>
        <v>300</v>
      </c>
      <c r="AI46" s="5">
        <f>IF(A45=Emisiones_CO2_CO2eq_LA[[#This Row],[País]],IFERROR(((Emisiones_CO2_CO2eq_LA[[#This Row],[Electricidad y Calor (kilotoneladas CO₂e)]]-AG45)/AG45)*100,0),0)</f>
        <v>12</v>
      </c>
      <c r="AJ46" s="5">
        <v>0.29294831554718498</v>
      </c>
    </row>
    <row r="47" spans="1:36" x14ac:dyDescent="0.25">
      <c r="A47" t="s">
        <v>40</v>
      </c>
      <c r="B47" t="s">
        <v>40</v>
      </c>
      <c r="C47" t="s">
        <v>41</v>
      </c>
      <c r="D47">
        <v>2008</v>
      </c>
      <c r="E47">
        <v>1200</v>
      </c>
      <c r="F47">
        <f>IF(A46=Emisiones_CO2_CO2eq_LA[[#This Row],[País]],IFERROR(Emisiones_CO2_CO2eq_LA[[#This Row],[Edificios (kilotoneladas CO₂e)]]-E46,0),0)</f>
        <v>0</v>
      </c>
      <c r="G47" s="5">
        <f>IF(A46=Emisiones_CO2_CO2eq_LA[[#This Row],[País]],IFERROR(((Emisiones_CO2_CO2eq_LA[[#This Row],[Edificios (kilotoneladas CO₂e)]]-E46)/E46)*100,0),0)</f>
        <v>0</v>
      </c>
      <c r="H47" s="5">
        <v>0.123444090114185</v>
      </c>
      <c r="I47">
        <v>800</v>
      </c>
      <c r="J47">
        <f>IF(A46=Emisiones_CO2_CO2eq_LA[[#This Row],[País]],IFERROR(Emisiones_CO2_CO2eq_LA[[#This Row],[Industria (kilotoneladas CO₂e)]]-I46,0),0)</f>
        <v>80</v>
      </c>
      <c r="K47" s="5">
        <f>IF(A46=Emisiones_CO2_CO2eq_LA[[#This Row],[País]],IFERROR(((Emisiones_CO2_CO2eq_LA[[#This Row],[Industria (kilotoneladas CO₂e)]]-I46)/I46)*100,0),0)</f>
        <v>11.111111111111111</v>
      </c>
      <c r="L47" s="5">
        <v>8.2296060076123806E-2</v>
      </c>
      <c r="M47">
        <v>87270</v>
      </c>
      <c r="N47">
        <f>IF(A46=Emisiones_CO2_CO2eq_LA[[#This Row],[País]],IFERROR(Emisiones_CO2_CO2eq_LA[[#This Row],[UCTUS (kilotoneladas CO₂e)]]-M46,0),0)</f>
        <v>0</v>
      </c>
      <c r="O47" s="5">
        <f>IF(A46=Emisiones_CO2_CO2eq_LA[[#This Row],[País]],IFERROR(((Emisiones_CO2_CO2eq_LA[[#This Row],[UCTUS (kilotoneladas CO₂e)]]-M46)/M46)*100,0),0)</f>
        <v>0</v>
      </c>
      <c r="P47" s="5">
        <v>8.9774714535541609</v>
      </c>
      <c r="Q47">
        <v>1300</v>
      </c>
      <c r="R47">
        <f>IF(A46=Emisiones_CO2_CO2eq_LA[[#This Row],[País]],IFERROR(Emisiones_CO2_CO2eq_LA[[#This Row],[Otras Quemas de Combustible (kilotoneladas CO₂e)]]-Q46,0),0)</f>
        <v>200</v>
      </c>
      <c r="S47" s="5">
        <f>IF(A46=Emisiones_CO2_CO2eq_LA[[#This Row],[País]],IFERROR(((Emisiones_CO2_CO2eq_LA[[#This Row],[Otras Quemas de Combustible (kilotoneladas CO₂e)]]-Q46)/Q46)*100,0),0)</f>
        <v>18.181818181818183</v>
      </c>
      <c r="T47" s="5">
        <v>0.13</v>
      </c>
      <c r="U47">
        <v>4900</v>
      </c>
      <c r="V47">
        <f>IF(A46=Emisiones_CO2_CO2eq_LA[[#This Row],[País]],IFERROR(Emisiones_CO2_CO2eq_LA[[#This Row],[Transporte (kilotoneladas CO₂e)]]-U46,0),0)</f>
        <v>500</v>
      </c>
      <c r="W47" s="5">
        <f>IF(A46=Emisiones_CO2_CO2eq_LA[[#This Row],[País]],IFERROR(((Emisiones_CO2_CO2eq_LA[[#This Row],[Transporte (kilotoneladas CO₂e)]]-U46)/U46)*100,0),0)</f>
        <v>11.363636363636363</v>
      </c>
      <c r="X47" s="5">
        <v>0.50406336796625795</v>
      </c>
      <c r="Y47">
        <v>1300</v>
      </c>
      <c r="Z47">
        <f>IF(A46=Emisiones_CO2_CO2eq_LA[[#This Row],[País]],IFERROR(Emisiones_CO2_CO2eq_LA[[#This Row],[Manufactura y Construcción (kilotoneladas CO₂e)]]-Y46,0),0)</f>
        <v>0</v>
      </c>
      <c r="AA47" s="5">
        <f>IF(A46=Emisiones_CO2_CO2eq_LA[[#This Row],[País]],IFERROR(((Emisiones_CO2_CO2eq_LA[[#This Row],[Manufactura y Construcción (kilotoneladas CO₂e)]]-Y46)/Y46)*100,0),0)</f>
        <v>0</v>
      </c>
      <c r="AB47" s="5">
        <v>0.133731097623701</v>
      </c>
      <c r="AC47">
        <v>270</v>
      </c>
      <c r="AD47">
        <f>IF(A46=Emisiones_CO2_CO2eq_LA[[#This Row],[País]],IFERROR(Emisiones_CO2_CO2eq_LA[[#This Row],[Emisiones Fugitivas (kilotoneladas CO₂e)]]-AC46,0),0)</f>
        <v>0</v>
      </c>
      <c r="AE47" s="5">
        <f>IF(A46=Emisiones_CO2_CO2eq_LA[[#This Row],[País]],IFERROR(((Emisiones_CO2_CO2eq_LA[[#This Row],[Emisiones Fugitivas (kilotoneladas CO₂e)]]-AC46)/AC46)*100,0),0)</f>
        <v>0</v>
      </c>
      <c r="AF47" s="5">
        <v>2.7774920275691801E-2</v>
      </c>
      <c r="AG47">
        <v>3000</v>
      </c>
      <c r="AH47">
        <f>IF(A46=Emisiones_CO2_CO2eq_LA[[#This Row],[País]],IFERROR(Emisiones_CO2_CO2eq_LA[[#This Row],[Electricidad y Calor (kilotoneladas CO₂e)]]-AG46,0),0)</f>
        <v>200</v>
      </c>
      <c r="AI47" s="5">
        <f>IF(A46=Emisiones_CO2_CO2eq_LA[[#This Row],[País]],IFERROR(((Emisiones_CO2_CO2eq_LA[[#This Row],[Electricidad y Calor (kilotoneladas CO₂e)]]-AG46)/AG46)*100,0),0)</f>
        <v>7.1428571428571423</v>
      </c>
      <c r="AJ47" s="5">
        <v>0.308610225285464</v>
      </c>
    </row>
    <row r="48" spans="1:36" x14ac:dyDescent="0.25">
      <c r="A48" t="s">
        <v>40</v>
      </c>
      <c r="B48" t="s">
        <v>40</v>
      </c>
      <c r="C48" t="s">
        <v>41</v>
      </c>
      <c r="D48">
        <v>2009</v>
      </c>
      <c r="E48">
        <v>1200</v>
      </c>
      <c r="F48">
        <f>IF(A47=Emisiones_CO2_CO2eq_LA[[#This Row],[País]],IFERROR(Emisiones_CO2_CO2eq_LA[[#This Row],[Edificios (kilotoneladas CO₂e)]]-E47,0),0)</f>
        <v>0</v>
      </c>
      <c r="G48" s="5">
        <f>IF(A47=Emisiones_CO2_CO2eq_LA[[#This Row],[País]],IFERROR(((Emisiones_CO2_CO2eq_LA[[#This Row],[Edificios (kilotoneladas CO₂e)]]-E47)/E47)*100,0),0)</f>
        <v>0</v>
      </c>
      <c r="H48" s="5">
        <v>0.121396054628224</v>
      </c>
      <c r="I48">
        <v>910</v>
      </c>
      <c r="J48">
        <f>IF(A47=Emisiones_CO2_CO2eq_LA[[#This Row],[País]],IFERROR(Emisiones_CO2_CO2eq_LA[[#This Row],[Industria (kilotoneladas CO₂e)]]-I47,0),0)</f>
        <v>110</v>
      </c>
      <c r="K48" s="5">
        <f>IF(A47=Emisiones_CO2_CO2eq_LA[[#This Row],[País]],IFERROR(((Emisiones_CO2_CO2eq_LA[[#This Row],[Industria (kilotoneladas CO₂e)]]-I47)/I47)*100,0),0)</f>
        <v>13.750000000000002</v>
      </c>
      <c r="L48" s="5">
        <v>9.2058674759736905E-2</v>
      </c>
      <c r="M48">
        <v>87270</v>
      </c>
      <c r="N48">
        <f>IF(A47=Emisiones_CO2_CO2eq_LA[[#This Row],[País]],IFERROR(Emisiones_CO2_CO2eq_LA[[#This Row],[UCTUS (kilotoneladas CO₂e)]]-M47,0),0)</f>
        <v>0</v>
      </c>
      <c r="O48" s="5">
        <f>IF(A47=Emisiones_CO2_CO2eq_LA[[#This Row],[País]],IFERROR(((Emisiones_CO2_CO2eq_LA[[#This Row],[UCTUS (kilotoneladas CO₂e)]]-M47)/M47)*100,0),0)</f>
        <v>0</v>
      </c>
      <c r="P48" s="5">
        <v>8.8285280728376296</v>
      </c>
      <c r="Q48">
        <v>1300</v>
      </c>
      <c r="R48">
        <f>IF(A47=Emisiones_CO2_CO2eq_LA[[#This Row],[País]],IFERROR(Emisiones_CO2_CO2eq_LA[[#This Row],[Otras Quemas de Combustible (kilotoneladas CO₂e)]]-Q47,0),0)</f>
        <v>0</v>
      </c>
      <c r="S48" s="5">
        <f>IF(A47=Emisiones_CO2_CO2eq_LA[[#This Row],[País]],IFERROR(((Emisiones_CO2_CO2eq_LA[[#This Row],[Otras Quemas de Combustible (kilotoneladas CO₂e)]]-Q47)/Q47)*100,0),0)</f>
        <v>0</v>
      </c>
      <c r="T48" s="5">
        <v>0.13</v>
      </c>
      <c r="U48">
        <v>5200</v>
      </c>
      <c r="V48">
        <f>IF(A47=Emisiones_CO2_CO2eq_LA[[#This Row],[País]],IFERROR(Emisiones_CO2_CO2eq_LA[[#This Row],[Transporte (kilotoneladas CO₂e)]]-U47,0),0)</f>
        <v>300</v>
      </c>
      <c r="W48" s="5">
        <f>IF(A47=Emisiones_CO2_CO2eq_LA[[#This Row],[País]],IFERROR(((Emisiones_CO2_CO2eq_LA[[#This Row],[Transporte (kilotoneladas CO₂e)]]-U47)/U47)*100,0),0)</f>
        <v>6.1224489795918364</v>
      </c>
      <c r="X48" s="5">
        <v>0.52604957005563902</v>
      </c>
      <c r="Y48">
        <v>1500</v>
      </c>
      <c r="Z48">
        <f>IF(A47=Emisiones_CO2_CO2eq_LA[[#This Row],[País]],IFERROR(Emisiones_CO2_CO2eq_LA[[#This Row],[Manufactura y Construcción (kilotoneladas CO₂e)]]-Y47,0),0)</f>
        <v>200</v>
      </c>
      <c r="AA48" s="5">
        <f>IF(A47=Emisiones_CO2_CO2eq_LA[[#This Row],[País]],IFERROR(((Emisiones_CO2_CO2eq_LA[[#This Row],[Manufactura y Construcción (kilotoneladas CO₂e)]]-Y47)/Y47)*100,0),0)</f>
        <v>15.384615384615385</v>
      </c>
      <c r="AB48" s="5">
        <v>0.15174506828528</v>
      </c>
      <c r="AC48">
        <v>270</v>
      </c>
      <c r="AD48">
        <f>IF(A47=Emisiones_CO2_CO2eq_LA[[#This Row],[País]],IFERROR(Emisiones_CO2_CO2eq_LA[[#This Row],[Emisiones Fugitivas (kilotoneladas CO₂e)]]-AC47,0),0)</f>
        <v>0</v>
      </c>
      <c r="AE48" s="5">
        <f>IF(A47=Emisiones_CO2_CO2eq_LA[[#This Row],[País]],IFERROR(((Emisiones_CO2_CO2eq_LA[[#This Row],[Emisiones Fugitivas (kilotoneladas CO₂e)]]-AC47)/AC47)*100,0),0)</f>
        <v>0</v>
      </c>
      <c r="AF48" s="5">
        <v>2.7314112291350501E-2</v>
      </c>
      <c r="AG48">
        <v>3300</v>
      </c>
      <c r="AH48">
        <f>IF(A47=Emisiones_CO2_CO2eq_LA[[#This Row],[País]],IFERROR(Emisiones_CO2_CO2eq_LA[[#This Row],[Electricidad y Calor (kilotoneladas CO₂e)]]-AG47,0),0)</f>
        <v>300</v>
      </c>
      <c r="AI48" s="5">
        <f>IF(A47=Emisiones_CO2_CO2eq_LA[[#This Row],[País]],IFERROR(((Emisiones_CO2_CO2eq_LA[[#This Row],[Electricidad y Calor (kilotoneladas CO₂e)]]-AG47)/AG47)*100,0),0)</f>
        <v>10</v>
      </c>
      <c r="AJ48" s="5">
        <v>0.33383915022761701</v>
      </c>
    </row>
    <row r="49" spans="1:36" x14ac:dyDescent="0.25">
      <c r="A49" t="s">
        <v>40</v>
      </c>
      <c r="B49" t="s">
        <v>40</v>
      </c>
      <c r="C49" t="s">
        <v>41</v>
      </c>
      <c r="D49">
        <v>2010</v>
      </c>
      <c r="E49">
        <v>1300</v>
      </c>
      <c r="F49">
        <f>IF(A48=Emisiones_CO2_CO2eq_LA[[#This Row],[País]],IFERROR(Emisiones_CO2_CO2eq_LA[[#This Row],[Edificios (kilotoneladas CO₂e)]]-E48,0),0)</f>
        <v>100</v>
      </c>
      <c r="G49" s="5">
        <f>IF(A48=Emisiones_CO2_CO2eq_LA[[#This Row],[País]],IFERROR(((Emisiones_CO2_CO2eq_LA[[#This Row],[Edificios (kilotoneladas CO₂e)]]-E48)/E48)*100,0),0)</f>
        <v>8.3333333333333321</v>
      </c>
      <c r="H49" s="5">
        <v>0.12936610608020699</v>
      </c>
      <c r="I49">
        <v>950</v>
      </c>
      <c r="J49">
        <f>IF(A48=Emisiones_CO2_CO2eq_LA[[#This Row],[País]],IFERROR(Emisiones_CO2_CO2eq_LA[[#This Row],[Industria (kilotoneladas CO₂e)]]-I48,0),0)</f>
        <v>40</v>
      </c>
      <c r="K49" s="5">
        <f>IF(A48=Emisiones_CO2_CO2eq_LA[[#This Row],[País]],IFERROR(((Emisiones_CO2_CO2eq_LA[[#This Row],[Industria (kilotoneladas CO₂e)]]-I48)/I48)*100,0),0)</f>
        <v>4.395604395604396</v>
      </c>
      <c r="L49" s="5">
        <v>9.4536769827843495E-2</v>
      </c>
      <c r="M49">
        <v>87270</v>
      </c>
      <c r="N49">
        <f>IF(A48=Emisiones_CO2_CO2eq_LA[[#This Row],[País]],IFERROR(Emisiones_CO2_CO2eq_LA[[#This Row],[UCTUS (kilotoneladas CO₂e)]]-M48,0),0)</f>
        <v>0</v>
      </c>
      <c r="O49" s="5">
        <f>IF(A48=Emisiones_CO2_CO2eq_LA[[#This Row],[País]],IFERROR(((Emisiones_CO2_CO2eq_LA[[#This Row],[UCTUS (kilotoneladas CO₂e)]]-M48)/M48)*100,0),0)</f>
        <v>0</v>
      </c>
      <c r="P49" s="5">
        <v>8.6844462135535796</v>
      </c>
      <c r="Q49">
        <v>1700</v>
      </c>
      <c r="R49">
        <f>IF(A48=Emisiones_CO2_CO2eq_LA[[#This Row],[País]],IFERROR(Emisiones_CO2_CO2eq_LA[[#This Row],[Otras Quemas de Combustible (kilotoneladas CO₂e)]]-Q48,0),0)</f>
        <v>400</v>
      </c>
      <c r="S49" s="5">
        <f>IF(A48=Emisiones_CO2_CO2eq_LA[[#This Row],[País]],IFERROR(((Emisiones_CO2_CO2eq_LA[[#This Row],[Otras Quemas de Combustible (kilotoneladas CO₂e)]]-Q48)/Q48)*100,0),0)</f>
        <v>30.76923076923077</v>
      </c>
      <c r="T49" s="5">
        <v>0.17</v>
      </c>
      <c r="U49">
        <v>5400</v>
      </c>
      <c r="V49">
        <f>IF(A48=Emisiones_CO2_CO2eq_LA[[#This Row],[País]],IFERROR(Emisiones_CO2_CO2eq_LA[[#This Row],[Transporte (kilotoneladas CO₂e)]]-U48,0),0)</f>
        <v>200</v>
      </c>
      <c r="W49" s="5">
        <f>IF(A48=Emisiones_CO2_CO2eq_LA[[#This Row],[País]],IFERROR(((Emisiones_CO2_CO2eq_LA[[#This Row],[Transporte (kilotoneladas CO₂e)]]-U48)/U48)*100,0),0)</f>
        <v>3.8461538461538463</v>
      </c>
      <c r="X49" s="5">
        <v>0.53736690217932104</v>
      </c>
      <c r="Y49">
        <v>1500</v>
      </c>
      <c r="Z49">
        <f>IF(A48=Emisiones_CO2_CO2eq_LA[[#This Row],[País]],IFERROR(Emisiones_CO2_CO2eq_LA[[#This Row],[Manufactura y Construcción (kilotoneladas CO₂e)]]-Y48,0),0)</f>
        <v>0</v>
      </c>
      <c r="AA49" s="5">
        <f>IF(A48=Emisiones_CO2_CO2eq_LA[[#This Row],[País]],IFERROR(((Emisiones_CO2_CO2eq_LA[[#This Row],[Manufactura y Construcción (kilotoneladas CO₂e)]]-Y48)/Y48)*100,0),0)</f>
        <v>0</v>
      </c>
      <c r="AB49" s="5">
        <v>0.14926858393869999</v>
      </c>
      <c r="AC49">
        <v>270</v>
      </c>
      <c r="AD49">
        <f>IF(A48=Emisiones_CO2_CO2eq_LA[[#This Row],[País]],IFERROR(Emisiones_CO2_CO2eq_LA[[#This Row],[Emisiones Fugitivas (kilotoneladas CO₂e)]]-AC48,0),0)</f>
        <v>0</v>
      </c>
      <c r="AE49" s="5">
        <f>IF(A48=Emisiones_CO2_CO2eq_LA[[#This Row],[País]],IFERROR(((Emisiones_CO2_CO2eq_LA[[#This Row],[Emisiones Fugitivas (kilotoneladas CO₂e)]]-AC48)/AC48)*100,0),0)</f>
        <v>0</v>
      </c>
      <c r="AF49" s="5">
        <v>2.6868345108966001E-2</v>
      </c>
      <c r="AG49">
        <v>3700</v>
      </c>
      <c r="AH49">
        <f>IF(A48=Emisiones_CO2_CO2eq_LA[[#This Row],[País]],IFERROR(Emisiones_CO2_CO2eq_LA[[#This Row],[Electricidad y Calor (kilotoneladas CO₂e)]]-AG48,0),0)</f>
        <v>400</v>
      </c>
      <c r="AI49" s="5">
        <f>IF(A48=Emisiones_CO2_CO2eq_LA[[#This Row],[País]],IFERROR(((Emisiones_CO2_CO2eq_LA[[#This Row],[Electricidad y Calor (kilotoneladas CO₂e)]]-AG48)/AG48)*100,0),0)</f>
        <v>12.121212121212121</v>
      </c>
      <c r="AJ49" s="5">
        <v>0.36819584038212699</v>
      </c>
    </row>
    <row r="50" spans="1:36" x14ac:dyDescent="0.25">
      <c r="A50" t="s">
        <v>40</v>
      </c>
      <c r="B50" t="s">
        <v>40</v>
      </c>
      <c r="C50" t="s">
        <v>41</v>
      </c>
      <c r="D50">
        <v>2011</v>
      </c>
      <c r="E50">
        <v>1300</v>
      </c>
      <c r="F50">
        <f>IF(A49=Emisiones_CO2_CO2eq_LA[[#This Row],[País]],IFERROR(Emisiones_CO2_CO2eq_LA[[#This Row],[Edificios (kilotoneladas CO₂e)]]-E49,0),0)</f>
        <v>0</v>
      </c>
      <c r="G50" s="5">
        <f>IF(A49=Emisiones_CO2_CO2eq_LA[[#This Row],[País]],IFERROR(((Emisiones_CO2_CO2eq_LA[[#This Row],[Edificios (kilotoneladas CO₂e)]]-E49)/E49)*100,0),0)</f>
        <v>0</v>
      </c>
      <c r="H50" s="5">
        <v>0.12728874963282</v>
      </c>
      <c r="I50">
        <v>1040</v>
      </c>
      <c r="J50">
        <f>IF(A49=Emisiones_CO2_CO2eq_LA[[#This Row],[País]],IFERROR(Emisiones_CO2_CO2eq_LA[[#This Row],[Industria (kilotoneladas CO₂e)]]-I49,0),0)</f>
        <v>90</v>
      </c>
      <c r="K50" s="5">
        <f>IF(A49=Emisiones_CO2_CO2eq_LA[[#This Row],[País]],IFERROR(((Emisiones_CO2_CO2eq_LA[[#This Row],[Industria (kilotoneladas CO₂e)]]-I49)/I49)*100,0),0)</f>
        <v>9.4736842105263168</v>
      </c>
      <c r="L50" s="5">
        <v>0.101830999706256</v>
      </c>
      <c r="M50">
        <v>83740</v>
      </c>
      <c r="N50">
        <f>IF(A49=Emisiones_CO2_CO2eq_LA[[#This Row],[País]],IFERROR(Emisiones_CO2_CO2eq_LA[[#This Row],[UCTUS (kilotoneladas CO₂e)]]-M49,0),0)</f>
        <v>-3530</v>
      </c>
      <c r="O50" s="5">
        <f>IF(A49=Emisiones_CO2_CO2eq_LA[[#This Row],[País]],IFERROR(((Emisiones_CO2_CO2eq_LA[[#This Row],[UCTUS (kilotoneladas CO₂e)]]-M49)/M49)*100,0),0)</f>
        <v>-4.0449180703563652</v>
      </c>
      <c r="P50" s="5">
        <v>8.1993537648095494</v>
      </c>
      <c r="Q50">
        <v>2000</v>
      </c>
      <c r="R50">
        <f>IF(A49=Emisiones_CO2_CO2eq_LA[[#This Row],[País]],IFERROR(Emisiones_CO2_CO2eq_LA[[#This Row],[Otras Quemas de Combustible (kilotoneladas CO₂e)]]-Q49,0),0)</f>
        <v>300</v>
      </c>
      <c r="S50" s="5">
        <f>IF(A49=Emisiones_CO2_CO2eq_LA[[#This Row],[País]],IFERROR(((Emisiones_CO2_CO2eq_LA[[#This Row],[Otras Quemas de Combustible (kilotoneladas CO₂e)]]-Q49)/Q49)*100,0),0)</f>
        <v>17.647058823529413</v>
      </c>
      <c r="T50" s="5">
        <v>0.2</v>
      </c>
      <c r="U50">
        <v>5900</v>
      </c>
      <c r="V50">
        <f>IF(A49=Emisiones_CO2_CO2eq_LA[[#This Row],[País]],IFERROR(Emisiones_CO2_CO2eq_LA[[#This Row],[Transporte (kilotoneladas CO₂e)]]-U49,0),0)</f>
        <v>500</v>
      </c>
      <c r="W50" s="5">
        <f>IF(A49=Emisiones_CO2_CO2eq_LA[[#This Row],[País]],IFERROR(((Emisiones_CO2_CO2eq_LA[[#This Row],[Transporte (kilotoneladas CO₂e)]]-U49)/U49)*100,0),0)</f>
        <v>9.2592592592592595</v>
      </c>
      <c r="X50" s="5">
        <v>0.57769509448741796</v>
      </c>
      <c r="Y50">
        <v>1700</v>
      </c>
      <c r="Z50">
        <f>IF(A49=Emisiones_CO2_CO2eq_LA[[#This Row],[País]],IFERROR(Emisiones_CO2_CO2eq_LA[[#This Row],[Manufactura y Construcción (kilotoneladas CO₂e)]]-Y49,0),0)</f>
        <v>200</v>
      </c>
      <c r="AA50" s="5">
        <f>IF(A49=Emisiones_CO2_CO2eq_LA[[#This Row],[País]],IFERROR(((Emisiones_CO2_CO2eq_LA[[#This Row],[Manufactura y Construcción (kilotoneladas CO₂e)]]-Y49)/Y49)*100,0),0)</f>
        <v>13.333333333333334</v>
      </c>
      <c r="AB50" s="5">
        <v>0.16645451875061101</v>
      </c>
      <c r="AC50">
        <v>380</v>
      </c>
      <c r="AD50">
        <f>IF(A49=Emisiones_CO2_CO2eq_LA[[#This Row],[País]],IFERROR(Emisiones_CO2_CO2eq_LA[[#This Row],[Emisiones Fugitivas (kilotoneladas CO₂e)]]-AC49,0),0)</f>
        <v>110</v>
      </c>
      <c r="AE50" s="5">
        <f>IF(A49=Emisiones_CO2_CO2eq_LA[[#This Row],[País]],IFERROR(((Emisiones_CO2_CO2eq_LA[[#This Row],[Emisiones Fugitivas (kilotoneladas CO₂e)]]-AC49)/AC49)*100,0),0)</f>
        <v>40.74074074074074</v>
      </c>
      <c r="AF50" s="5">
        <v>3.72074806619015E-2</v>
      </c>
      <c r="AG50">
        <v>3900</v>
      </c>
      <c r="AH50">
        <f>IF(A49=Emisiones_CO2_CO2eq_LA[[#This Row],[País]],IFERROR(Emisiones_CO2_CO2eq_LA[[#This Row],[Electricidad y Calor (kilotoneladas CO₂e)]]-AG49,0),0)</f>
        <v>200</v>
      </c>
      <c r="AI50" s="5">
        <f>IF(A49=Emisiones_CO2_CO2eq_LA[[#This Row],[País]],IFERROR(((Emisiones_CO2_CO2eq_LA[[#This Row],[Electricidad y Calor (kilotoneladas CO₂e)]]-AG49)/AG49)*100,0),0)</f>
        <v>5.4054054054054053</v>
      </c>
      <c r="AJ50" s="5">
        <v>0.38186624889846199</v>
      </c>
    </row>
    <row r="51" spans="1:36" x14ac:dyDescent="0.25">
      <c r="A51" t="s">
        <v>40</v>
      </c>
      <c r="B51" t="s">
        <v>40</v>
      </c>
      <c r="C51" t="s">
        <v>41</v>
      </c>
      <c r="D51">
        <v>2012</v>
      </c>
      <c r="E51">
        <v>1400</v>
      </c>
      <c r="F51">
        <f>IF(A50=Emisiones_CO2_CO2eq_LA[[#This Row],[País]],IFERROR(Emisiones_CO2_CO2eq_LA[[#This Row],[Edificios (kilotoneladas CO₂e)]]-E50,0),0)</f>
        <v>100</v>
      </c>
      <c r="G51" s="5">
        <f>IF(A50=Emisiones_CO2_CO2eq_LA[[#This Row],[País]],IFERROR(((Emisiones_CO2_CO2eq_LA[[#This Row],[Edificios (kilotoneladas CO₂e)]]-E50)/E50)*100,0),0)</f>
        <v>7.6923076923076925</v>
      </c>
      <c r="H51" s="5">
        <v>0.134900751589901</v>
      </c>
      <c r="I51">
        <v>1060</v>
      </c>
      <c r="J51">
        <f>IF(A50=Emisiones_CO2_CO2eq_LA[[#This Row],[País]],IFERROR(Emisiones_CO2_CO2eq_LA[[#This Row],[Industria (kilotoneladas CO₂e)]]-I50,0),0)</f>
        <v>20</v>
      </c>
      <c r="K51" s="5">
        <f>IF(A50=Emisiones_CO2_CO2eq_LA[[#This Row],[País]],IFERROR(((Emisiones_CO2_CO2eq_LA[[#This Row],[Industria (kilotoneladas CO₂e)]]-I50)/I50)*100,0),0)</f>
        <v>1.9230769230769231</v>
      </c>
      <c r="L51" s="5">
        <v>0.102139140489497</v>
      </c>
      <c r="M51">
        <v>83740</v>
      </c>
      <c r="N51">
        <f>IF(A50=Emisiones_CO2_CO2eq_LA[[#This Row],[País]],IFERROR(Emisiones_CO2_CO2eq_LA[[#This Row],[UCTUS (kilotoneladas CO₂e)]]-M50,0),0)</f>
        <v>0</v>
      </c>
      <c r="O51" s="5">
        <f>IF(A50=Emisiones_CO2_CO2eq_LA[[#This Row],[País]],IFERROR(((Emisiones_CO2_CO2eq_LA[[#This Row],[UCTUS (kilotoneladas CO₂e)]]-M50)/M50)*100,0),0)</f>
        <v>0</v>
      </c>
      <c r="P51" s="5">
        <v>8.0689920986702592</v>
      </c>
      <c r="Q51">
        <v>3000</v>
      </c>
      <c r="R51">
        <f>IF(A50=Emisiones_CO2_CO2eq_LA[[#This Row],[País]],IFERROR(Emisiones_CO2_CO2eq_LA[[#This Row],[Otras Quemas de Combustible (kilotoneladas CO₂e)]]-Q50,0),0)</f>
        <v>1000</v>
      </c>
      <c r="S51" s="5">
        <f>IF(A50=Emisiones_CO2_CO2eq_LA[[#This Row],[País]],IFERROR(((Emisiones_CO2_CO2eq_LA[[#This Row],[Otras Quemas de Combustible (kilotoneladas CO₂e)]]-Q50)/Q50)*100,0),0)</f>
        <v>50</v>
      </c>
      <c r="T51" s="5">
        <v>0.28999999999999998</v>
      </c>
      <c r="U51">
        <v>6300</v>
      </c>
      <c r="V51">
        <f>IF(A50=Emisiones_CO2_CO2eq_LA[[#This Row],[País]],IFERROR(Emisiones_CO2_CO2eq_LA[[#This Row],[Transporte (kilotoneladas CO₂e)]]-U50,0),0)</f>
        <v>400</v>
      </c>
      <c r="W51" s="5">
        <f>IF(A50=Emisiones_CO2_CO2eq_LA[[#This Row],[País]],IFERROR(((Emisiones_CO2_CO2eq_LA[[#This Row],[Transporte (kilotoneladas CO₂e)]]-U50)/U50)*100,0),0)</f>
        <v>6.7796610169491522</v>
      </c>
      <c r="X51" s="5">
        <v>0.60705338215455695</v>
      </c>
      <c r="Y51">
        <v>1800</v>
      </c>
      <c r="Z51">
        <f>IF(A50=Emisiones_CO2_CO2eq_LA[[#This Row],[País]],IFERROR(Emisiones_CO2_CO2eq_LA[[#This Row],[Manufactura y Construcción (kilotoneladas CO₂e)]]-Y50,0),0)</f>
        <v>100</v>
      </c>
      <c r="AA51" s="5">
        <f>IF(A50=Emisiones_CO2_CO2eq_LA[[#This Row],[País]],IFERROR(((Emisiones_CO2_CO2eq_LA[[#This Row],[Manufactura y Construcción (kilotoneladas CO₂e)]]-Y50)/Y50)*100,0),0)</f>
        <v>5.8823529411764701</v>
      </c>
      <c r="AB51" s="5">
        <v>0.17344382347272999</v>
      </c>
      <c r="AC51">
        <v>440</v>
      </c>
      <c r="AD51">
        <f>IF(A50=Emisiones_CO2_CO2eq_LA[[#This Row],[País]],IFERROR(Emisiones_CO2_CO2eq_LA[[#This Row],[Emisiones Fugitivas (kilotoneladas CO₂e)]]-AC50,0),0)</f>
        <v>60</v>
      </c>
      <c r="AE51" s="5">
        <f>IF(A50=Emisiones_CO2_CO2eq_LA[[#This Row],[País]],IFERROR(((Emisiones_CO2_CO2eq_LA[[#This Row],[Emisiones Fugitivas (kilotoneladas CO₂e)]]-AC50)/AC50)*100,0),0)</f>
        <v>15.789473684210526</v>
      </c>
      <c r="AF51" s="5">
        <v>4.23973790711119E-2</v>
      </c>
      <c r="AG51">
        <v>4200</v>
      </c>
      <c r="AH51">
        <f>IF(A50=Emisiones_CO2_CO2eq_LA[[#This Row],[País]],IFERROR(Emisiones_CO2_CO2eq_LA[[#This Row],[Electricidad y Calor (kilotoneladas CO₂e)]]-AG50,0),0)</f>
        <v>300</v>
      </c>
      <c r="AI51" s="5">
        <f>IF(A50=Emisiones_CO2_CO2eq_LA[[#This Row],[País]],IFERROR(((Emisiones_CO2_CO2eq_LA[[#This Row],[Electricidad y Calor (kilotoneladas CO₂e)]]-AG50)/AG50)*100,0),0)</f>
        <v>7.6923076923076925</v>
      </c>
      <c r="AJ51" s="5">
        <v>0.40470225476970501</v>
      </c>
    </row>
    <row r="52" spans="1:36" x14ac:dyDescent="0.25">
      <c r="A52" t="s">
        <v>40</v>
      </c>
      <c r="B52" t="s">
        <v>40</v>
      </c>
      <c r="C52" t="s">
        <v>41</v>
      </c>
      <c r="D52">
        <v>2013</v>
      </c>
      <c r="E52">
        <v>1400</v>
      </c>
      <c r="F52">
        <f>IF(A51=Emisiones_CO2_CO2eq_LA[[#This Row],[País]],IFERROR(Emisiones_CO2_CO2eq_LA[[#This Row],[Edificios (kilotoneladas CO₂e)]]-E51,0),0)</f>
        <v>0</v>
      </c>
      <c r="G52" s="5">
        <f>IF(A51=Emisiones_CO2_CO2eq_LA[[#This Row],[País]],IFERROR(((Emisiones_CO2_CO2eq_LA[[#This Row],[Edificios (kilotoneladas CO₂e)]]-E51)/E51)*100,0),0)</f>
        <v>0</v>
      </c>
      <c r="H52" s="5">
        <v>0.132802124833997</v>
      </c>
      <c r="I52">
        <v>1220</v>
      </c>
      <c r="J52">
        <f>IF(A51=Emisiones_CO2_CO2eq_LA[[#This Row],[País]],IFERROR(Emisiones_CO2_CO2eq_LA[[#This Row],[Industria (kilotoneladas CO₂e)]]-I51,0),0)</f>
        <v>160</v>
      </c>
      <c r="K52" s="5">
        <f>IF(A51=Emisiones_CO2_CO2eq_LA[[#This Row],[País]],IFERROR(((Emisiones_CO2_CO2eq_LA[[#This Row],[Industria (kilotoneladas CO₂e)]]-I51)/I51)*100,0),0)</f>
        <v>15.09433962264151</v>
      </c>
      <c r="L52" s="5">
        <v>0.115727565926769</v>
      </c>
      <c r="M52">
        <v>83740</v>
      </c>
      <c r="N52">
        <f>IF(A51=Emisiones_CO2_CO2eq_LA[[#This Row],[País]],IFERROR(Emisiones_CO2_CO2eq_LA[[#This Row],[UCTUS (kilotoneladas CO₂e)]]-M51,0),0)</f>
        <v>0</v>
      </c>
      <c r="O52" s="5">
        <f>IF(A51=Emisiones_CO2_CO2eq_LA[[#This Row],[País]],IFERROR(((Emisiones_CO2_CO2eq_LA[[#This Row],[UCTUS (kilotoneladas CO₂e)]]-M51)/M51)*100,0),0)</f>
        <v>0</v>
      </c>
      <c r="P52" s="5">
        <v>7.9434642382849496</v>
      </c>
      <c r="Q52">
        <v>2300</v>
      </c>
      <c r="R52">
        <f>IF(A51=Emisiones_CO2_CO2eq_LA[[#This Row],[País]],IFERROR(Emisiones_CO2_CO2eq_LA[[#This Row],[Otras Quemas de Combustible (kilotoneladas CO₂e)]]-Q51,0),0)</f>
        <v>-700</v>
      </c>
      <c r="S52" s="5">
        <f>IF(A51=Emisiones_CO2_CO2eq_LA[[#This Row],[País]],IFERROR(((Emisiones_CO2_CO2eq_LA[[#This Row],[Otras Quemas de Combustible (kilotoneladas CO₂e)]]-Q51)/Q51)*100,0),0)</f>
        <v>-23.333333333333332</v>
      </c>
      <c r="T52" s="5">
        <v>0.22</v>
      </c>
      <c r="U52">
        <v>7000</v>
      </c>
      <c r="V52">
        <f>IF(A51=Emisiones_CO2_CO2eq_LA[[#This Row],[País]],IFERROR(Emisiones_CO2_CO2eq_LA[[#This Row],[Transporte (kilotoneladas CO₂e)]]-U51,0),0)</f>
        <v>700</v>
      </c>
      <c r="W52" s="5">
        <f>IF(A51=Emisiones_CO2_CO2eq_LA[[#This Row],[País]],IFERROR(((Emisiones_CO2_CO2eq_LA[[#This Row],[Transporte (kilotoneladas CO₂e)]]-U51)/U51)*100,0),0)</f>
        <v>11.111111111111111</v>
      </c>
      <c r="X52" s="5">
        <v>0.66401062416998602</v>
      </c>
      <c r="Y52">
        <v>2000</v>
      </c>
      <c r="Z52">
        <f>IF(A51=Emisiones_CO2_CO2eq_LA[[#This Row],[País]],IFERROR(Emisiones_CO2_CO2eq_LA[[#This Row],[Manufactura y Construcción (kilotoneladas CO₂e)]]-Y51,0),0)</f>
        <v>200</v>
      </c>
      <c r="AA52" s="5">
        <f>IF(A51=Emisiones_CO2_CO2eq_LA[[#This Row],[País]],IFERROR(((Emisiones_CO2_CO2eq_LA[[#This Row],[Manufactura y Construcción (kilotoneladas CO₂e)]]-Y51)/Y51)*100,0),0)</f>
        <v>11.111111111111111</v>
      </c>
      <c r="AB52" s="5">
        <v>0.18971732119142401</v>
      </c>
      <c r="AC52">
        <v>440</v>
      </c>
      <c r="AD52">
        <f>IF(A51=Emisiones_CO2_CO2eq_LA[[#This Row],[País]],IFERROR(Emisiones_CO2_CO2eq_LA[[#This Row],[Emisiones Fugitivas (kilotoneladas CO₂e)]]-AC51,0),0)</f>
        <v>0</v>
      </c>
      <c r="AE52" s="5">
        <f>IF(A51=Emisiones_CO2_CO2eq_LA[[#This Row],[País]],IFERROR(((Emisiones_CO2_CO2eq_LA[[#This Row],[Emisiones Fugitivas (kilotoneladas CO₂e)]]-AC51)/AC51)*100,0),0)</f>
        <v>0</v>
      </c>
      <c r="AF52" s="5">
        <v>4.1737810662113399E-2</v>
      </c>
      <c r="AG52">
        <v>4200</v>
      </c>
      <c r="AH52">
        <f>IF(A51=Emisiones_CO2_CO2eq_LA[[#This Row],[País]],IFERROR(Emisiones_CO2_CO2eq_LA[[#This Row],[Electricidad y Calor (kilotoneladas CO₂e)]]-AG51,0),0)</f>
        <v>0</v>
      </c>
      <c r="AI52" s="5">
        <f>IF(A51=Emisiones_CO2_CO2eq_LA[[#This Row],[País]],IFERROR(((Emisiones_CO2_CO2eq_LA[[#This Row],[Electricidad y Calor (kilotoneladas CO₂e)]]-AG51)/AG51)*100,0),0)</f>
        <v>0</v>
      </c>
      <c r="AJ52" s="5">
        <v>0.39840637450199201</v>
      </c>
    </row>
    <row r="53" spans="1:36" x14ac:dyDescent="0.25">
      <c r="A53" t="s">
        <v>40</v>
      </c>
      <c r="B53" t="s">
        <v>40</v>
      </c>
      <c r="C53" t="s">
        <v>41</v>
      </c>
      <c r="D53">
        <v>2014</v>
      </c>
      <c r="E53">
        <v>1500</v>
      </c>
      <c r="F53">
        <f>IF(A52=Emisiones_CO2_CO2eq_LA[[#This Row],[País]],IFERROR(Emisiones_CO2_CO2eq_LA[[#This Row],[Edificios (kilotoneladas CO₂e)]]-E52,0),0)</f>
        <v>100</v>
      </c>
      <c r="G53" s="5">
        <f>IF(A52=Emisiones_CO2_CO2eq_LA[[#This Row],[País]],IFERROR(((Emisiones_CO2_CO2eq_LA[[#This Row],[Edificios (kilotoneladas CO₂e)]]-E52)/E52)*100,0),0)</f>
        <v>7.1428571428571423</v>
      </c>
      <c r="H53" s="5">
        <v>0.14009526478004999</v>
      </c>
      <c r="I53">
        <v>1380</v>
      </c>
      <c r="J53">
        <f>IF(A52=Emisiones_CO2_CO2eq_LA[[#This Row],[País]],IFERROR(Emisiones_CO2_CO2eq_LA[[#This Row],[Industria (kilotoneladas CO₂e)]]-I52,0),0)</f>
        <v>160</v>
      </c>
      <c r="K53" s="5">
        <f>IF(A52=Emisiones_CO2_CO2eq_LA[[#This Row],[País]],IFERROR(((Emisiones_CO2_CO2eq_LA[[#This Row],[Industria (kilotoneladas CO₂e)]]-I52)/I52)*100,0),0)</f>
        <v>13.114754098360656</v>
      </c>
      <c r="L53" s="5">
        <v>0.12888764359764601</v>
      </c>
      <c r="M53">
        <v>83740</v>
      </c>
      <c r="N53">
        <f>IF(A52=Emisiones_CO2_CO2eq_LA[[#This Row],[País]],IFERROR(Emisiones_CO2_CO2eq_LA[[#This Row],[UCTUS (kilotoneladas CO₂e)]]-M52,0),0)</f>
        <v>0</v>
      </c>
      <c r="O53" s="5">
        <f>IF(A52=Emisiones_CO2_CO2eq_LA[[#This Row],[País]],IFERROR(((Emisiones_CO2_CO2eq_LA[[#This Row],[UCTUS (kilotoneladas CO₂e)]]-M52)/M52)*100,0),0)</f>
        <v>0</v>
      </c>
      <c r="P53" s="5">
        <v>7.8210516484542802</v>
      </c>
      <c r="Q53">
        <v>2700</v>
      </c>
      <c r="R53">
        <f>IF(A52=Emisiones_CO2_CO2eq_LA[[#This Row],[País]],IFERROR(Emisiones_CO2_CO2eq_LA[[#This Row],[Otras Quemas de Combustible (kilotoneladas CO₂e)]]-Q52,0),0)</f>
        <v>400</v>
      </c>
      <c r="S53" s="5">
        <f>IF(A52=Emisiones_CO2_CO2eq_LA[[#This Row],[País]],IFERROR(((Emisiones_CO2_CO2eq_LA[[#This Row],[Otras Quemas de Combustible (kilotoneladas CO₂e)]]-Q52)/Q52)*100,0),0)</f>
        <v>17.391304347826086</v>
      </c>
      <c r="T53" s="5">
        <v>0.25</v>
      </c>
      <c r="U53">
        <v>7500</v>
      </c>
      <c r="V53">
        <f>IF(A52=Emisiones_CO2_CO2eq_LA[[#This Row],[País]],IFERROR(Emisiones_CO2_CO2eq_LA[[#This Row],[Transporte (kilotoneladas CO₂e)]]-U52,0),0)</f>
        <v>500</v>
      </c>
      <c r="W53" s="5">
        <f>IF(A52=Emisiones_CO2_CO2eq_LA[[#This Row],[País]],IFERROR(((Emisiones_CO2_CO2eq_LA[[#This Row],[Transporte (kilotoneladas CO₂e)]]-U52)/U52)*100,0),0)</f>
        <v>7.1428571428571423</v>
      </c>
      <c r="X53" s="5">
        <v>0.70047632390025205</v>
      </c>
      <c r="Y53">
        <v>2100</v>
      </c>
      <c r="Z53">
        <f>IF(A52=Emisiones_CO2_CO2eq_LA[[#This Row],[País]],IFERROR(Emisiones_CO2_CO2eq_LA[[#This Row],[Manufactura y Construcción (kilotoneladas CO₂e)]]-Y52,0),0)</f>
        <v>100</v>
      </c>
      <c r="AA53" s="5">
        <f>IF(A52=Emisiones_CO2_CO2eq_LA[[#This Row],[País]],IFERROR(((Emisiones_CO2_CO2eq_LA[[#This Row],[Manufactura y Construcción (kilotoneladas CO₂e)]]-Y52)/Y52)*100,0),0)</f>
        <v>5</v>
      </c>
      <c r="AB53" s="5">
        <v>0.19613337069207001</v>
      </c>
      <c r="AC53">
        <v>380</v>
      </c>
      <c r="AD53">
        <f>IF(A52=Emisiones_CO2_CO2eq_LA[[#This Row],[País]],IFERROR(Emisiones_CO2_CO2eq_LA[[#This Row],[Emisiones Fugitivas (kilotoneladas CO₂e)]]-AC52,0),0)</f>
        <v>-60</v>
      </c>
      <c r="AE53" s="5">
        <f>IF(A52=Emisiones_CO2_CO2eq_LA[[#This Row],[País]],IFERROR(((Emisiones_CO2_CO2eq_LA[[#This Row],[Emisiones Fugitivas (kilotoneladas CO₂e)]]-AC52)/AC52)*100,0),0)</f>
        <v>-13.636363636363635</v>
      </c>
      <c r="AF53" s="5">
        <v>3.5490800410946099E-2</v>
      </c>
      <c r="AG53">
        <v>4500</v>
      </c>
      <c r="AH53">
        <f>IF(A52=Emisiones_CO2_CO2eq_LA[[#This Row],[País]],IFERROR(Emisiones_CO2_CO2eq_LA[[#This Row],[Electricidad y Calor (kilotoneladas CO₂e)]]-AG52,0),0)</f>
        <v>300</v>
      </c>
      <c r="AI53" s="5">
        <f>IF(A52=Emisiones_CO2_CO2eq_LA[[#This Row],[País]],IFERROR(((Emisiones_CO2_CO2eq_LA[[#This Row],[Electricidad y Calor (kilotoneladas CO₂e)]]-AG52)/AG52)*100,0),0)</f>
        <v>7.1428571428571423</v>
      </c>
      <c r="AJ53" s="5">
        <v>0.42028579434015101</v>
      </c>
    </row>
    <row r="54" spans="1:36" x14ac:dyDescent="0.25">
      <c r="A54" t="s">
        <v>40</v>
      </c>
      <c r="B54" t="s">
        <v>40</v>
      </c>
      <c r="C54" t="s">
        <v>41</v>
      </c>
      <c r="D54">
        <v>2015</v>
      </c>
      <c r="E54">
        <v>1600</v>
      </c>
      <c r="F54">
        <f>IF(A53=Emisiones_CO2_CO2eq_LA[[#This Row],[País]],IFERROR(Emisiones_CO2_CO2eq_LA[[#This Row],[Edificios (kilotoneladas CO₂e)]]-E53,0),0)</f>
        <v>100</v>
      </c>
      <c r="G54" s="5">
        <f>IF(A53=Emisiones_CO2_CO2eq_LA[[#This Row],[País]],IFERROR(((Emisiones_CO2_CO2eq_LA[[#This Row],[Edificios (kilotoneladas CO₂e)]]-E53)/E53)*100,0),0)</f>
        <v>6.666666666666667</v>
      </c>
      <c r="H54" s="5">
        <v>0.14719411223550999</v>
      </c>
      <c r="I54">
        <v>1450</v>
      </c>
      <c r="J54">
        <f>IF(A53=Emisiones_CO2_CO2eq_LA[[#This Row],[País]],IFERROR(Emisiones_CO2_CO2eq_LA[[#This Row],[Industria (kilotoneladas CO₂e)]]-I53,0),0)</f>
        <v>70</v>
      </c>
      <c r="K54" s="5">
        <f>IF(A53=Emisiones_CO2_CO2eq_LA[[#This Row],[País]],IFERROR(((Emisiones_CO2_CO2eq_LA[[#This Row],[Industria (kilotoneladas CO₂e)]]-I53)/I53)*100,0),0)</f>
        <v>5.0724637681159424</v>
      </c>
      <c r="L54" s="5">
        <v>0.13339466421343099</v>
      </c>
      <c r="M54">
        <v>83740</v>
      </c>
      <c r="N54">
        <f>IF(A53=Emisiones_CO2_CO2eq_LA[[#This Row],[País]],IFERROR(Emisiones_CO2_CO2eq_LA[[#This Row],[UCTUS (kilotoneladas CO₂e)]]-M53,0),0)</f>
        <v>0</v>
      </c>
      <c r="O54" s="5">
        <f>IF(A53=Emisiones_CO2_CO2eq_LA[[#This Row],[País]],IFERROR(((Emisiones_CO2_CO2eq_LA[[#This Row],[UCTUS (kilotoneladas CO₂e)]]-M53)/M53)*100,0),0)</f>
        <v>0</v>
      </c>
      <c r="P54" s="5">
        <v>7.7037718491260296</v>
      </c>
      <c r="Q54">
        <v>2000</v>
      </c>
      <c r="R54">
        <f>IF(A53=Emisiones_CO2_CO2eq_LA[[#This Row],[País]],IFERROR(Emisiones_CO2_CO2eq_LA[[#This Row],[Otras Quemas de Combustible (kilotoneladas CO₂e)]]-Q53,0),0)</f>
        <v>-700</v>
      </c>
      <c r="S54" s="5">
        <f>IF(A53=Emisiones_CO2_CO2eq_LA[[#This Row],[País]],IFERROR(((Emisiones_CO2_CO2eq_LA[[#This Row],[Otras Quemas de Combustible (kilotoneladas CO₂e)]]-Q53)/Q53)*100,0),0)</f>
        <v>-25.925925925925924</v>
      </c>
      <c r="T54" s="5">
        <v>0.18</v>
      </c>
      <c r="U54">
        <v>7800</v>
      </c>
      <c r="V54">
        <f>IF(A53=Emisiones_CO2_CO2eq_LA[[#This Row],[País]],IFERROR(Emisiones_CO2_CO2eq_LA[[#This Row],[Transporte (kilotoneladas CO₂e)]]-U53,0),0)</f>
        <v>300</v>
      </c>
      <c r="W54" s="5">
        <f>IF(A53=Emisiones_CO2_CO2eq_LA[[#This Row],[País]],IFERROR(((Emisiones_CO2_CO2eq_LA[[#This Row],[Transporte (kilotoneladas CO₂e)]]-U53)/U53)*100,0),0)</f>
        <v>4</v>
      </c>
      <c r="X54" s="5">
        <v>0.71757129714811396</v>
      </c>
      <c r="Y54">
        <v>2100</v>
      </c>
      <c r="Z54">
        <f>IF(A53=Emisiones_CO2_CO2eq_LA[[#This Row],[País]],IFERROR(Emisiones_CO2_CO2eq_LA[[#This Row],[Manufactura y Construcción (kilotoneladas CO₂e)]]-Y53,0),0)</f>
        <v>0</v>
      </c>
      <c r="AA54" s="5">
        <f>IF(A53=Emisiones_CO2_CO2eq_LA[[#This Row],[País]],IFERROR(((Emisiones_CO2_CO2eq_LA[[#This Row],[Manufactura y Construcción (kilotoneladas CO₂e)]]-Y53)/Y53)*100,0),0)</f>
        <v>0</v>
      </c>
      <c r="AB54" s="5">
        <v>0.19319227230910699</v>
      </c>
      <c r="AC54">
        <v>380</v>
      </c>
      <c r="AD54">
        <f>IF(A53=Emisiones_CO2_CO2eq_LA[[#This Row],[País]],IFERROR(Emisiones_CO2_CO2eq_LA[[#This Row],[Emisiones Fugitivas (kilotoneladas CO₂e)]]-AC53,0),0)</f>
        <v>0</v>
      </c>
      <c r="AE54" s="5">
        <f>IF(A53=Emisiones_CO2_CO2eq_LA[[#This Row],[País]],IFERROR(((Emisiones_CO2_CO2eq_LA[[#This Row],[Emisiones Fugitivas (kilotoneladas CO₂e)]]-AC53)/AC53)*100,0),0)</f>
        <v>0</v>
      </c>
      <c r="AF54" s="5">
        <v>3.4958601655933702E-2</v>
      </c>
      <c r="AG54">
        <v>4700</v>
      </c>
      <c r="AH54">
        <f>IF(A53=Emisiones_CO2_CO2eq_LA[[#This Row],[País]],IFERROR(Emisiones_CO2_CO2eq_LA[[#This Row],[Electricidad y Calor (kilotoneladas CO₂e)]]-AG53,0),0)</f>
        <v>200</v>
      </c>
      <c r="AI54" s="5">
        <f>IF(A53=Emisiones_CO2_CO2eq_LA[[#This Row],[País]],IFERROR(((Emisiones_CO2_CO2eq_LA[[#This Row],[Electricidad y Calor (kilotoneladas CO₂e)]]-AG53)/AG53)*100,0),0)</f>
        <v>4.4444444444444446</v>
      </c>
      <c r="AJ54" s="5">
        <v>0.432382704691812</v>
      </c>
    </row>
    <row r="55" spans="1:36" x14ac:dyDescent="0.25">
      <c r="A55" t="s">
        <v>40</v>
      </c>
      <c r="B55" t="s">
        <v>40</v>
      </c>
      <c r="C55" t="s">
        <v>41</v>
      </c>
      <c r="D55">
        <v>2016</v>
      </c>
      <c r="E55">
        <v>1600</v>
      </c>
      <c r="F55">
        <f>IF(A54=Emisiones_CO2_CO2eq_LA[[#This Row],[País]],IFERROR(Emisiones_CO2_CO2eq_LA[[#This Row],[Edificios (kilotoneladas CO₂e)]]-E54,0),0)</f>
        <v>0</v>
      </c>
      <c r="G55" s="5">
        <f>IF(A54=Emisiones_CO2_CO2eq_LA[[#This Row],[País]],IFERROR(((Emisiones_CO2_CO2eq_LA[[#This Row],[Edificios (kilotoneladas CO₂e)]]-E54)/E54)*100,0),0)</f>
        <v>0</v>
      </c>
      <c r="H55" s="5">
        <v>0.14503263234227701</v>
      </c>
      <c r="I55">
        <v>1450</v>
      </c>
      <c r="J55">
        <f>IF(A54=Emisiones_CO2_CO2eq_LA[[#This Row],[País]],IFERROR(Emisiones_CO2_CO2eq_LA[[#This Row],[Industria (kilotoneladas CO₂e)]]-I54,0),0)</f>
        <v>0</v>
      </c>
      <c r="K55" s="5">
        <f>IF(A54=Emisiones_CO2_CO2eq_LA[[#This Row],[País]],IFERROR(((Emisiones_CO2_CO2eq_LA[[#This Row],[Industria (kilotoneladas CO₂e)]]-I54)/I54)*100,0),0)</f>
        <v>0</v>
      </c>
      <c r="L55" s="5">
        <v>0.131435823060188</v>
      </c>
      <c r="M55">
        <v>83740</v>
      </c>
      <c r="N55">
        <f>IF(A54=Emisiones_CO2_CO2eq_LA[[#This Row],[País]],IFERROR(Emisiones_CO2_CO2eq_LA[[#This Row],[UCTUS (kilotoneladas CO₂e)]]-M54,0),0)</f>
        <v>0</v>
      </c>
      <c r="O55" s="5">
        <f>IF(A54=Emisiones_CO2_CO2eq_LA[[#This Row],[País]],IFERROR(((Emisiones_CO2_CO2eq_LA[[#This Row],[UCTUS (kilotoneladas CO₂e)]]-M54)/M54)*100,0),0)</f>
        <v>0</v>
      </c>
      <c r="P55" s="5">
        <v>7.5906453952139197</v>
      </c>
      <c r="Q55">
        <v>2600</v>
      </c>
      <c r="R55">
        <f>IF(A54=Emisiones_CO2_CO2eq_LA[[#This Row],[País]],IFERROR(Emisiones_CO2_CO2eq_LA[[#This Row],[Otras Quemas de Combustible (kilotoneladas CO₂e)]]-Q54,0),0)</f>
        <v>600</v>
      </c>
      <c r="S55" s="5">
        <f>IF(A54=Emisiones_CO2_CO2eq_LA[[#This Row],[País]],IFERROR(((Emisiones_CO2_CO2eq_LA[[#This Row],[Otras Quemas de Combustible (kilotoneladas CO₂e)]]-Q54)/Q54)*100,0),0)</f>
        <v>30</v>
      </c>
      <c r="T55" s="5">
        <v>0.24</v>
      </c>
      <c r="U55">
        <v>8199.9999999999891</v>
      </c>
      <c r="V55">
        <f>IF(A54=Emisiones_CO2_CO2eq_LA[[#This Row],[País]],IFERROR(Emisiones_CO2_CO2eq_LA[[#This Row],[Transporte (kilotoneladas CO₂e)]]-U54,0),0)</f>
        <v>399.99999999998909</v>
      </c>
      <c r="W55" s="5">
        <f>IF(A54=Emisiones_CO2_CO2eq_LA[[#This Row],[País]],IFERROR(((Emisiones_CO2_CO2eq_LA[[#This Row],[Transporte (kilotoneladas CO₂e)]]-U54)/U54)*100,0),0)</f>
        <v>5.1282051282049883</v>
      </c>
      <c r="X55" s="5">
        <v>0.743292240754169</v>
      </c>
      <c r="Y55">
        <v>2100</v>
      </c>
      <c r="Z55">
        <f>IF(A54=Emisiones_CO2_CO2eq_LA[[#This Row],[País]],IFERROR(Emisiones_CO2_CO2eq_LA[[#This Row],[Manufactura y Construcción (kilotoneladas CO₂e)]]-Y54,0),0)</f>
        <v>0</v>
      </c>
      <c r="AA55" s="5">
        <f>IF(A54=Emisiones_CO2_CO2eq_LA[[#This Row],[País]],IFERROR(((Emisiones_CO2_CO2eq_LA[[#This Row],[Manufactura y Construcción (kilotoneladas CO₂e)]]-Y54)/Y54)*100,0),0)</f>
        <v>0</v>
      </c>
      <c r="AB55" s="5">
        <v>0.19035532994923801</v>
      </c>
      <c r="AC55">
        <v>380</v>
      </c>
      <c r="AD55">
        <f>IF(A54=Emisiones_CO2_CO2eq_LA[[#This Row],[País]],IFERROR(Emisiones_CO2_CO2eq_LA[[#This Row],[Emisiones Fugitivas (kilotoneladas CO₂e)]]-AC54,0),0)</f>
        <v>0</v>
      </c>
      <c r="AE55" s="5">
        <f>IF(A54=Emisiones_CO2_CO2eq_LA[[#This Row],[País]],IFERROR(((Emisiones_CO2_CO2eq_LA[[#This Row],[Emisiones Fugitivas (kilotoneladas CO₂e)]]-AC54)/AC54)*100,0),0)</f>
        <v>0</v>
      </c>
      <c r="AF55" s="5">
        <v>3.4445250181290701E-2</v>
      </c>
      <c r="AG55">
        <v>5600</v>
      </c>
      <c r="AH55">
        <f>IF(A54=Emisiones_CO2_CO2eq_LA[[#This Row],[País]],IFERROR(Emisiones_CO2_CO2eq_LA[[#This Row],[Electricidad y Calor (kilotoneladas CO₂e)]]-AG54,0),0)</f>
        <v>900</v>
      </c>
      <c r="AI55" s="5">
        <f>IF(A54=Emisiones_CO2_CO2eq_LA[[#This Row],[País]],IFERROR(((Emisiones_CO2_CO2eq_LA[[#This Row],[Electricidad y Calor (kilotoneladas CO₂e)]]-AG54)/AG54)*100,0),0)</f>
        <v>19.148936170212767</v>
      </c>
      <c r="AJ55" s="5">
        <v>0.50761421319796896</v>
      </c>
    </row>
    <row r="56" spans="1:36" x14ac:dyDescent="0.25">
      <c r="A56" t="s">
        <v>46</v>
      </c>
      <c r="B56" t="s">
        <v>404</v>
      </c>
      <c r="C56" t="s">
        <v>47</v>
      </c>
      <c r="D56">
        <v>1990</v>
      </c>
      <c r="E56">
        <v>16500</v>
      </c>
      <c r="F56">
        <f>IF(A55=Emisiones_CO2_CO2eq_LA[[#This Row],[País]],IFERROR(Emisiones_CO2_CO2eq_LA[[#This Row],[Edificios (kilotoneladas CO₂e)]]-E55,0),0)</f>
        <v>0</v>
      </c>
      <c r="G56" s="5">
        <f>IF(A55=Emisiones_CO2_CO2eq_LA[[#This Row],[País]],IFERROR(((Emisiones_CO2_CO2eq_LA[[#This Row],[Edificios (kilotoneladas CO₂e)]]-E55)/E55)*100,0),0)</f>
        <v>0</v>
      </c>
      <c r="H56" s="5">
        <v>0.11073601950371301</v>
      </c>
      <c r="I56">
        <v>11060</v>
      </c>
      <c r="J56">
        <f>IF(A55=Emisiones_CO2_CO2eq_LA[[#This Row],[País]],IFERROR(Emisiones_CO2_CO2eq_LA[[#This Row],[Industria (kilotoneladas CO₂e)]]-I55,0),0)</f>
        <v>0</v>
      </c>
      <c r="K56" s="5">
        <f>IF(A55=Emisiones_CO2_CO2eq_LA[[#This Row],[País]],IFERROR(((Emisiones_CO2_CO2eq_LA[[#This Row],[Industria (kilotoneladas CO₂e)]]-I55)/I55)*100,0),0)</f>
        <v>0</v>
      </c>
      <c r="L56" s="5">
        <v>7.4226689437034699E-2</v>
      </c>
      <c r="M56">
        <v>879630</v>
      </c>
      <c r="N56">
        <f>IF(A55=Emisiones_CO2_CO2eq_LA[[#This Row],[País]],IFERROR(Emisiones_CO2_CO2eq_LA[[#This Row],[UCTUS (kilotoneladas CO₂e)]]-M55,0),0)</f>
        <v>0</v>
      </c>
      <c r="O56" s="5">
        <f>IF(A55=Emisiones_CO2_CO2eq_LA[[#This Row],[País]],IFERROR(((Emisiones_CO2_CO2eq_LA[[#This Row],[UCTUS (kilotoneladas CO₂e)]]-M55)/M55)*100,0),0)</f>
        <v>0</v>
      </c>
      <c r="P56" s="5">
        <v>5.9034378688516096</v>
      </c>
      <c r="Q56">
        <v>11100</v>
      </c>
      <c r="R56">
        <f>IF(A55=Emisiones_CO2_CO2eq_LA[[#This Row],[País]],IFERROR(Emisiones_CO2_CO2eq_LA[[#This Row],[Otras Quemas de Combustible (kilotoneladas CO₂e)]]-Q55,0),0)</f>
        <v>0</v>
      </c>
      <c r="S56" s="5">
        <f>IF(A55=Emisiones_CO2_CO2eq_LA[[#This Row],[País]],IFERROR(((Emisiones_CO2_CO2eq_LA[[#This Row],[Otras Quemas de Combustible (kilotoneladas CO₂e)]]-Q55)/Q55)*100,0),0)</f>
        <v>0</v>
      </c>
      <c r="T56" s="5">
        <v>7.0000000000000007E-2</v>
      </c>
      <c r="U56">
        <v>82200</v>
      </c>
      <c r="V56">
        <f>IF(A55=Emisiones_CO2_CO2eq_LA[[#This Row],[País]],IFERROR(Emisiones_CO2_CO2eq_LA[[#This Row],[Transporte (kilotoneladas CO₂e)]]-U55,0),0)</f>
        <v>0</v>
      </c>
      <c r="W56" s="5">
        <f>IF(A55=Emisiones_CO2_CO2eq_LA[[#This Row],[País]],IFERROR(((Emisiones_CO2_CO2eq_LA[[#This Row],[Transporte (kilotoneladas CO₂e)]]-U55)/U55)*100,0),0)</f>
        <v>0</v>
      </c>
      <c r="X56" s="5">
        <v>0.55166671534577305</v>
      </c>
      <c r="Y56">
        <v>46600</v>
      </c>
      <c r="Z56">
        <f>IF(A55=Emisiones_CO2_CO2eq_LA[[#This Row],[País]],IFERROR(Emisiones_CO2_CO2eq_LA[[#This Row],[Manufactura y Construcción (kilotoneladas CO₂e)]]-Y55,0),0)</f>
        <v>0</v>
      </c>
      <c r="AA56" s="5">
        <f>IF(A55=Emisiones_CO2_CO2eq_LA[[#This Row],[País]],IFERROR(((Emisiones_CO2_CO2eq_LA[[#This Row],[Manufactura y Construcción (kilotoneladas CO₂e)]]-Y55)/Y55)*100,0),0)</f>
        <v>0</v>
      </c>
      <c r="AB56" s="5">
        <v>0.31274536417412402</v>
      </c>
      <c r="AC56">
        <v>2740</v>
      </c>
      <c r="AD56">
        <f>IF(A55=Emisiones_CO2_CO2eq_LA[[#This Row],[País]],IFERROR(Emisiones_CO2_CO2eq_LA[[#This Row],[Emisiones Fugitivas (kilotoneladas CO₂e)]]-AC55,0),0)</f>
        <v>0</v>
      </c>
      <c r="AE56" s="5">
        <f>IF(A55=Emisiones_CO2_CO2eq_LA[[#This Row],[País]],IFERROR(((Emisiones_CO2_CO2eq_LA[[#This Row],[Emisiones Fugitivas (kilotoneladas CO₂e)]]-AC55)/AC55)*100,0),0)</f>
        <v>0</v>
      </c>
      <c r="AF56" s="5">
        <v>1.8388890511525698E-2</v>
      </c>
      <c r="AG56">
        <v>28100</v>
      </c>
      <c r="AH56">
        <f>IF(A55=Emisiones_CO2_CO2eq_LA[[#This Row],[País]],IFERROR(Emisiones_CO2_CO2eq_LA[[#This Row],[Electricidad y Calor (kilotoneladas CO₂e)]]-AG55,0),0)</f>
        <v>0</v>
      </c>
      <c r="AI56" s="5">
        <f>IF(A55=Emisiones_CO2_CO2eq_LA[[#This Row],[País]],IFERROR(((Emisiones_CO2_CO2eq_LA[[#This Row],[Electricidad y Calor (kilotoneladas CO₂e)]]-AG55)/AG55)*100,0),0)</f>
        <v>0</v>
      </c>
      <c r="AJ56" s="5">
        <v>0.18858679685177901</v>
      </c>
    </row>
    <row r="57" spans="1:36" x14ac:dyDescent="0.25">
      <c r="A57" t="s">
        <v>46</v>
      </c>
      <c r="B57" t="s">
        <v>404</v>
      </c>
      <c r="C57" t="s">
        <v>47</v>
      </c>
      <c r="D57">
        <v>1991</v>
      </c>
      <c r="E57">
        <v>16700</v>
      </c>
      <c r="F57">
        <f>IF(A56=Emisiones_CO2_CO2eq_LA[[#This Row],[País]],IFERROR(Emisiones_CO2_CO2eq_LA[[#This Row],[Edificios (kilotoneladas CO₂e)]]-E56,0),0)</f>
        <v>200</v>
      </c>
      <c r="G57" s="5">
        <f>IF(A56=Emisiones_CO2_CO2eq_LA[[#This Row],[País]],IFERROR(((Emisiones_CO2_CO2eq_LA[[#This Row],[Edificios (kilotoneladas CO₂e)]]-E56)/E56)*100,0),0)</f>
        <v>1.2121212121212122</v>
      </c>
      <c r="H57" s="5">
        <v>0.110123443764507</v>
      </c>
      <c r="I57">
        <v>11780</v>
      </c>
      <c r="J57">
        <f>IF(A56=Emisiones_CO2_CO2eq_LA[[#This Row],[País]],IFERROR(Emisiones_CO2_CO2eq_LA[[#This Row],[Industria (kilotoneladas CO₂e)]]-I56,0),0)</f>
        <v>720</v>
      </c>
      <c r="K57" s="5">
        <f>IF(A56=Emisiones_CO2_CO2eq_LA[[#This Row],[País]],IFERROR(((Emisiones_CO2_CO2eq_LA[[#This Row],[Industria (kilotoneladas CO₂e)]]-I56)/I56)*100,0),0)</f>
        <v>6.5099457504520801</v>
      </c>
      <c r="L57" s="5">
        <v>7.7679890272209298E-2</v>
      </c>
      <c r="M57">
        <v>879630</v>
      </c>
      <c r="N57">
        <f>IF(A56=Emisiones_CO2_CO2eq_LA[[#This Row],[País]],IFERROR(Emisiones_CO2_CO2eq_LA[[#This Row],[UCTUS (kilotoneladas CO₂e)]]-M56,0),0)</f>
        <v>0</v>
      </c>
      <c r="O57" s="5">
        <f>IF(A56=Emisiones_CO2_CO2eq_LA[[#This Row],[País]],IFERROR(((Emisiones_CO2_CO2eq_LA[[#This Row],[UCTUS (kilotoneladas CO₂e)]]-M56)/M56)*100,0),0)</f>
        <v>0</v>
      </c>
      <c r="P57" s="5">
        <v>5.8004721460223596</v>
      </c>
      <c r="Q57">
        <v>10500</v>
      </c>
      <c r="R57">
        <f>IF(A56=Emisiones_CO2_CO2eq_LA[[#This Row],[País]],IFERROR(Emisiones_CO2_CO2eq_LA[[#This Row],[Otras Quemas de Combustible (kilotoneladas CO₂e)]]-Q56,0),0)</f>
        <v>-600</v>
      </c>
      <c r="S57" s="5">
        <f>IF(A56=Emisiones_CO2_CO2eq_LA[[#This Row],[País]],IFERROR(((Emisiones_CO2_CO2eq_LA[[#This Row],[Otras Quemas de Combustible (kilotoneladas CO₂e)]]-Q56)/Q56)*100,0),0)</f>
        <v>-5.4054054054054053</v>
      </c>
      <c r="T57" s="5">
        <v>7.0000000000000007E-2</v>
      </c>
      <c r="U57">
        <v>86000</v>
      </c>
      <c r="V57">
        <f>IF(A56=Emisiones_CO2_CO2eq_LA[[#This Row],[País]],IFERROR(Emisiones_CO2_CO2eq_LA[[#This Row],[Transporte (kilotoneladas CO₂e)]]-U56,0),0)</f>
        <v>3800</v>
      </c>
      <c r="W57" s="5">
        <f>IF(A56=Emisiones_CO2_CO2eq_LA[[#This Row],[País]],IFERROR(((Emisiones_CO2_CO2eq_LA[[#This Row],[Transporte (kilotoneladas CO₂e)]]-U56)/U56)*100,0),0)</f>
        <v>4.6228710462287106</v>
      </c>
      <c r="X57" s="5">
        <v>0.56710276429626505</v>
      </c>
      <c r="Y57">
        <v>50000</v>
      </c>
      <c r="Z57">
        <f>IF(A56=Emisiones_CO2_CO2eq_LA[[#This Row],[País]],IFERROR(Emisiones_CO2_CO2eq_LA[[#This Row],[Manufactura y Construcción (kilotoneladas CO₂e)]]-Y56,0),0)</f>
        <v>3400</v>
      </c>
      <c r="AA57" s="5">
        <f>IF(A56=Emisiones_CO2_CO2eq_LA[[#This Row],[País]],IFERROR(((Emisiones_CO2_CO2eq_LA[[#This Row],[Manufactura y Construcción (kilotoneladas CO₂e)]]-Y56)/Y56)*100,0),0)</f>
        <v>7.296137339055794</v>
      </c>
      <c r="AB57" s="5">
        <v>0.32971090947457199</v>
      </c>
      <c r="AC57">
        <v>2020</v>
      </c>
      <c r="AD57">
        <f>IF(A56=Emisiones_CO2_CO2eq_LA[[#This Row],[País]],IFERROR(Emisiones_CO2_CO2eq_LA[[#This Row],[Emisiones Fugitivas (kilotoneladas CO₂e)]]-AC56,0),0)</f>
        <v>-720</v>
      </c>
      <c r="AE57" s="5">
        <f>IF(A56=Emisiones_CO2_CO2eq_LA[[#This Row],[País]],IFERROR(((Emisiones_CO2_CO2eq_LA[[#This Row],[Emisiones Fugitivas (kilotoneladas CO₂e)]]-AC56)/AC56)*100,0),0)</f>
        <v>-26.277372262773724</v>
      </c>
      <c r="AF57" s="5">
        <v>1.3320320742772699E-2</v>
      </c>
      <c r="AG57">
        <v>28000</v>
      </c>
      <c r="AH57">
        <f>IF(A56=Emisiones_CO2_CO2eq_LA[[#This Row],[País]],IFERROR(Emisiones_CO2_CO2eq_LA[[#This Row],[Electricidad y Calor (kilotoneladas CO₂e)]]-AG56,0),0)</f>
        <v>-100</v>
      </c>
      <c r="AI57" s="5">
        <f>IF(A56=Emisiones_CO2_CO2eq_LA[[#This Row],[País]],IFERROR(((Emisiones_CO2_CO2eq_LA[[#This Row],[Electricidad y Calor (kilotoneladas CO₂e)]]-AG56)/AG56)*100,0),0)</f>
        <v>-0.35587188612099641</v>
      </c>
      <c r="AJ57" s="5">
        <v>0.18463810930576</v>
      </c>
    </row>
    <row r="58" spans="1:36" x14ac:dyDescent="0.25">
      <c r="A58" t="s">
        <v>46</v>
      </c>
      <c r="B58" t="s">
        <v>404</v>
      </c>
      <c r="C58" t="s">
        <v>47</v>
      </c>
      <c r="D58">
        <v>1992</v>
      </c>
      <c r="E58">
        <v>17300</v>
      </c>
      <c r="F58">
        <f>IF(A57=Emisiones_CO2_CO2eq_LA[[#This Row],[País]],IFERROR(Emisiones_CO2_CO2eq_LA[[#This Row],[Edificios (kilotoneladas CO₂e)]]-E57,0),0)</f>
        <v>600</v>
      </c>
      <c r="G58" s="5">
        <f>IF(A57=Emisiones_CO2_CO2eq_LA[[#This Row],[País]],IFERROR(((Emisiones_CO2_CO2eq_LA[[#This Row],[Edificios (kilotoneladas CO₂e)]]-E57)/E57)*100,0),0)</f>
        <v>3.5928143712574849</v>
      </c>
      <c r="H58" s="5">
        <v>0.112149042213469</v>
      </c>
      <c r="I58">
        <v>9770</v>
      </c>
      <c r="J58">
        <f>IF(A57=Emisiones_CO2_CO2eq_LA[[#This Row],[País]],IFERROR(Emisiones_CO2_CO2eq_LA[[#This Row],[Industria (kilotoneladas CO₂e)]]-I57,0),0)</f>
        <v>-2010</v>
      </c>
      <c r="K58" s="5">
        <f>IF(A57=Emisiones_CO2_CO2eq_LA[[#This Row],[País]],IFERROR(((Emisiones_CO2_CO2eq_LA[[#This Row],[Industria (kilotoneladas CO₂e)]]-I57)/I57)*100,0),0)</f>
        <v>-17.062818336162987</v>
      </c>
      <c r="L58" s="5">
        <v>6.3335037134427799E-2</v>
      </c>
      <c r="M58">
        <v>879630</v>
      </c>
      <c r="N58">
        <f>IF(A57=Emisiones_CO2_CO2eq_LA[[#This Row],[País]],IFERROR(Emisiones_CO2_CO2eq_LA[[#This Row],[UCTUS (kilotoneladas CO₂e)]]-M57,0),0)</f>
        <v>0</v>
      </c>
      <c r="O58" s="5">
        <f>IF(A57=Emisiones_CO2_CO2eq_LA[[#This Row],[País]],IFERROR(((Emisiones_CO2_CO2eq_LA[[#This Row],[UCTUS (kilotoneladas CO₂e)]]-M57)/M57)*100,0),0)</f>
        <v>0</v>
      </c>
      <c r="P58" s="5">
        <v>5.7022926012852304</v>
      </c>
      <c r="Q58">
        <v>11200</v>
      </c>
      <c r="R58">
        <f>IF(A57=Emisiones_CO2_CO2eq_LA[[#This Row],[País]],IFERROR(Emisiones_CO2_CO2eq_LA[[#This Row],[Otras Quemas de Combustible (kilotoneladas CO₂e)]]-Q57,0),0)</f>
        <v>700</v>
      </c>
      <c r="S58" s="5">
        <f>IF(A57=Emisiones_CO2_CO2eq_LA[[#This Row],[País]],IFERROR(((Emisiones_CO2_CO2eq_LA[[#This Row],[Otras Quemas de Combustible (kilotoneladas CO₂e)]]-Q57)/Q57)*100,0),0)</f>
        <v>6.666666666666667</v>
      </c>
      <c r="T58" s="5">
        <v>7.0000000000000007E-2</v>
      </c>
      <c r="U58">
        <v>86600</v>
      </c>
      <c r="V58">
        <f>IF(A57=Emisiones_CO2_CO2eq_LA[[#This Row],[País]],IFERROR(Emisiones_CO2_CO2eq_LA[[#This Row],[Transporte (kilotoneladas CO₂e)]]-U57,0),0)</f>
        <v>600</v>
      </c>
      <c r="W58" s="5">
        <f>IF(A57=Emisiones_CO2_CO2eq_LA[[#This Row],[País]],IFERROR(((Emisiones_CO2_CO2eq_LA[[#This Row],[Transporte (kilotoneladas CO₂e)]]-U57)/U57)*100,0),0)</f>
        <v>0.69767441860465118</v>
      </c>
      <c r="X58" s="5">
        <v>0.56139347142696505</v>
      </c>
      <c r="Y58">
        <v>50800</v>
      </c>
      <c r="Z58">
        <f>IF(A57=Emisiones_CO2_CO2eq_LA[[#This Row],[País]],IFERROR(Emisiones_CO2_CO2eq_LA[[#This Row],[Manufactura y Construcción (kilotoneladas CO₂e)]]-Y57,0),0)</f>
        <v>800</v>
      </c>
      <c r="AA58" s="5">
        <f>IF(A57=Emisiones_CO2_CO2eq_LA[[#This Row],[País]],IFERROR(((Emisiones_CO2_CO2eq_LA[[#This Row],[Manufactura y Construcción (kilotoneladas CO₂e)]]-Y57)/Y57)*100,0),0)</f>
        <v>1.6</v>
      </c>
      <c r="AB58" s="5">
        <v>0.32931626268463998</v>
      </c>
      <c r="AC58">
        <v>2950</v>
      </c>
      <c r="AD58">
        <f>IF(A57=Emisiones_CO2_CO2eq_LA[[#This Row],[País]],IFERROR(Emisiones_CO2_CO2eq_LA[[#This Row],[Emisiones Fugitivas (kilotoneladas CO₂e)]]-AC57,0),0)</f>
        <v>930</v>
      </c>
      <c r="AE58" s="5">
        <f>IF(A57=Emisiones_CO2_CO2eq_LA[[#This Row],[País]],IFERROR(((Emisiones_CO2_CO2eq_LA[[#This Row],[Emisiones Fugitivas (kilotoneladas CO₂e)]]-AC57)/AC57)*100,0),0)</f>
        <v>46.039603960396043</v>
      </c>
      <c r="AF58" s="5">
        <v>1.91236806086552E-2</v>
      </c>
      <c r="AG58">
        <v>29800</v>
      </c>
      <c r="AH58">
        <f>IF(A57=Emisiones_CO2_CO2eq_LA[[#This Row],[País]],IFERROR(Emisiones_CO2_CO2eq_LA[[#This Row],[Electricidad y Calor (kilotoneladas CO₂e)]]-AG57,0),0)</f>
        <v>1800</v>
      </c>
      <c r="AI58" s="5">
        <f>IF(A57=Emisiones_CO2_CO2eq_LA[[#This Row],[País]],IFERROR(((Emisiones_CO2_CO2eq_LA[[#This Row],[Electricidad y Calor (kilotoneladas CO₂e)]]-AG57)/AG57)*100,0),0)</f>
        <v>6.4285714285714279</v>
      </c>
      <c r="AJ58" s="5">
        <v>0.19318158716539899</v>
      </c>
    </row>
    <row r="59" spans="1:36" x14ac:dyDescent="0.25">
      <c r="A59" t="s">
        <v>46</v>
      </c>
      <c r="B59" t="s">
        <v>404</v>
      </c>
      <c r="C59" t="s">
        <v>47</v>
      </c>
      <c r="D59">
        <v>1993</v>
      </c>
      <c r="E59">
        <v>17700</v>
      </c>
      <c r="F59">
        <f>IF(A58=Emisiones_CO2_CO2eq_LA[[#This Row],[País]],IFERROR(Emisiones_CO2_CO2eq_LA[[#This Row],[Edificios (kilotoneladas CO₂e)]]-E58,0),0)</f>
        <v>400</v>
      </c>
      <c r="G59" s="5">
        <f>IF(A58=Emisiones_CO2_CO2eq_LA[[#This Row],[País]],IFERROR(((Emisiones_CO2_CO2eq_LA[[#This Row],[Edificios (kilotoneladas CO₂e)]]-E58)/E58)*100,0),0)</f>
        <v>2.3121387283236992</v>
      </c>
      <c r="H59" s="5">
        <v>0.112847394008117</v>
      </c>
      <c r="I59">
        <v>10160</v>
      </c>
      <c r="J59">
        <f>IF(A58=Emisiones_CO2_CO2eq_LA[[#This Row],[País]],IFERROR(Emisiones_CO2_CO2eq_LA[[#This Row],[Industria (kilotoneladas CO₂e)]]-I58,0),0)</f>
        <v>390</v>
      </c>
      <c r="K59" s="5">
        <f>IF(A58=Emisiones_CO2_CO2eq_LA[[#This Row],[País]],IFERROR(((Emisiones_CO2_CO2eq_LA[[#This Row],[Industria (kilotoneladas CO₂e)]]-I58)/I58)*100,0),0)</f>
        <v>3.9918116683725691</v>
      </c>
      <c r="L59" s="5">
        <v>6.4775679272455894E-2</v>
      </c>
      <c r="M59">
        <v>879630</v>
      </c>
      <c r="N59">
        <f>IF(A58=Emisiones_CO2_CO2eq_LA[[#This Row],[País]],IFERROR(Emisiones_CO2_CO2eq_LA[[#This Row],[UCTUS (kilotoneladas CO₂e)]]-M58,0),0)</f>
        <v>0</v>
      </c>
      <c r="O59" s="5">
        <f>IF(A58=Emisiones_CO2_CO2eq_LA[[#This Row],[País]],IFERROR(((Emisiones_CO2_CO2eq_LA[[#This Row],[UCTUS (kilotoneladas CO₂e)]]-M58)/M58)*100,0),0)</f>
        <v>0</v>
      </c>
      <c r="P59" s="5">
        <v>5.6081329486643998</v>
      </c>
      <c r="Q59">
        <v>12000</v>
      </c>
      <c r="R59">
        <f>IF(A58=Emisiones_CO2_CO2eq_LA[[#This Row],[País]],IFERROR(Emisiones_CO2_CO2eq_LA[[#This Row],[Otras Quemas de Combustible (kilotoneladas CO₂e)]]-Q58,0),0)</f>
        <v>800</v>
      </c>
      <c r="S59" s="5">
        <f>IF(A58=Emisiones_CO2_CO2eq_LA[[#This Row],[País]],IFERROR(((Emisiones_CO2_CO2eq_LA[[#This Row],[Otras Quemas de Combustible (kilotoneladas CO₂e)]]-Q58)/Q58)*100,0),0)</f>
        <v>7.1428571428571423</v>
      </c>
      <c r="T59" s="5">
        <v>0.08</v>
      </c>
      <c r="U59">
        <v>90100</v>
      </c>
      <c r="V59">
        <f>IF(A58=Emisiones_CO2_CO2eq_LA[[#This Row],[País]],IFERROR(Emisiones_CO2_CO2eq_LA[[#This Row],[Transporte (kilotoneladas CO₂e)]]-U58,0),0)</f>
        <v>3500</v>
      </c>
      <c r="W59" s="5">
        <f>IF(A58=Emisiones_CO2_CO2eq_LA[[#This Row],[País]],IFERROR(((Emisiones_CO2_CO2eq_LA[[#This Row],[Transporte (kilotoneladas CO₂e)]]-U58)/U58)*100,0),0)</f>
        <v>4.0415704387990763</v>
      </c>
      <c r="X59" s="5">
        <v>0.57443786441419997</v>
      </c>
      <c r="Y59">
        <v>53100</v>
      </c>
      <c r="Z59">
        <f>IF(A58=Emisiones_CO2_CO2eq_LA[[#This Row],[País]],IFERROR(Emisiones_CO2_CO2eq_LA[[#This Row],[Manufactura y Construcción (kilotoneladas CO₂e)]]-Y58,0),0)</f>
        <v>2300</v>
      </c>
      <c r="AA59" s="5">
        <f>IF(A58=Emisiones_CO2_CO2eq_LA[[#This Row],[País]],IFERROR(((Emisiones_CO2_CO2eq_LA[[#This Row],[Manufactura y Construcción (kilotoneladas CO₂e)]]-Y58)/Y58)*100,0),0)</f>
        <v>4.5275590551181102</v>
      </c>
      <c r="AB59" s="5">
        <v>0.33854218202435099</v>
      </c>
      <c r="AC59">
        <v>1860</v>
      </c>
      <c r="AD59">
        <f>IF(A58=Emisiones_CO2_CO2eq_LA[[#This Row],[País]],IFERROR(Emisiones_CO2_CO2eq_LA[[#This Row],[Emisiones Fugitivas (kilotoneladas CO₂e)]]-AC58,0),0)</f>
        <v>-1090</v>
      </c>
      <c r="AE59" s="5">
        <f>IF(A58=Emisiones_CO2_CO2eq_LA[[#This Row],[País]],IFERROR(((Emisiones_CO2_CO2eq_LA[[#This Row],[Emisiones Fugitivas (kilotoneladas CO₂e)]]-AC58)/AC58)*100,0),0)</f>
        <v>-36.949152542372879</v>
      </c>
      <c r="AF59" s="5">
        <v>1.1858539709327501E-2</v>
      </c>
      <c r="AG59">
        <v>30100</v>
      </c>
      <c r="AH59">
        <f>IF(A58=Emisiones_CO2_CO2eq_LA[[#This Row],[País]],IFERROR(Emisiones_CO2_CO2eq_LA[[#This Row],[Electricidad y Calor (kilotoneladas CO₂e)]]-AG58,0),0)</f>
        <v>300</v>
      </c>
      <c r="AI59" s="5">
        <f>IF(A58=Emisiones_CO2_CO2eq_LA[[#This Row],[País]],IFERROR(((Emisiones_CO2_CO2eq_LA[[#This Row],[Electricidad y Calor (kilotoneladas CO₂e)]]-AG58)/AG58)*100,0),0)</f>
        <v>1.006711409395973</v>
      </c>
      <c r="AJ59" s="5">
        <v>0.191904325403634</v>
      </c>
    </row>
    <row r="60" spans="1:36" x14ac:dyDescent="0.25">
      <c r="A60" t="s">
        <v>46</v>
      </c>
      <c r="B60" t="s">
        <v>404</v>
      </c>
      <c r="C60" t="s">
        <v>47</v>
      </c>
      <c r="D60">
        <v>1994</v>
      </c>
      <c r="E60">
        <v>18800</v>
      </c>
      <c r="F60">
        <f>IF(A59=Emisiones_CO2_CO2eq_LA[[#This Row],[País]],IFERROR(Emisiones_CO2_CO2eq_LA[[#This Row],[Edificios (kilotoneladas CO₂e)]]-E59,0),0)</f>
        <v>1100</v>
      </c>
      <c r="G60" s="5">
        <f>IF(A59=Emisiones_CO2_CO2eq_LA[[#This Row],[País]],IFERROR(((Emisiones_CO2_CO2eq_LA[[#This Row],[Edificios (kilotoneladas CO₂e)]]-E59)/E59)*100,0),0)</f>
        <v>6.2146892655367232</v>
      </c>
      <c r="H60" s="5">
        <v>0.11791787737383699</v>
      </c>
      <c r="I60">
        <v>10090</v>
      </c>
      <c r="J60">
        <f>IF(A59=Emisiones_CO2_CO2eq_LA[[#This Row],[País]],IFERROR(Emisiones_CO2_CO2eq_LA[[#This Row],[Industria (kilotoneladas CO₂e)]]-I59,0),0)</f>
        <v>-70</v>
      </c>
      <c r="K60" s="5">
        <f>IF(A59=Emisiones_CO2_CO2eq_LA[[#This Row],[País]],IFERROR(((Emisiones_CO2_CO2eq_LA[[#This Row],[Industria (kilotoneladas CO₂e)]]-I59)/I59)*100,0),0)</f>
        <v>-0.6889763779527559</v>
      </c>
      <c r="L60" s="5">
        <v>6.3286775675639298E-2</v>
      </c>
      <c r="M60">
        <v>879630</v>
      </c>
      <c r="N60">
        <f>IF(A59=Emisiones_CO2_CO2eq_LA[[#This Row],[País]],IFERROR(Emisiones_CO2_CO2eq_LA[[#This Row],[UCTUS (kilotoneladas CO₂e)]]-M59,0),0)</f>
        <v>0</v>
      </c>
      <c r="O60" s="5">
        <f>IF(A59=Emisiones_CO2_CO2eq_LA[[#This Row],[País]],IFERROR(((Emisiones_CO2_CO2eq_LA[[#This Row],[UCTUS (kilotoneladas CO₂e)]]-M59)/M59)*100,0),0)</f>
        <v>0</v>
      </c>
      <c r="P60" s="5">
        <v>5.5172394933164099</v>
      </c>
      <c r="Q60">
        <v>12700</v>
      </c>
      <c r="R60">
        <f>IF(A59=Emisiones_CO2_CO2eq_LA[[#This Row],[País]],IFERROR(Emisiones_CO2_CO2eq_LA[[#This Row],[Otras Quemas de Combustible (kilotoneladas CO₂e)]]-Q59,0),0)</f>
        <v>700</v>
      </c>
      <c r="S60" s="5">
        <f>IF(A59=Emisiones_CO2_CO2eq_LA[[#This Row],[País]],IFERROR(((Emisiones_CO2_CO2eq_LA[[#This Row],[Otras Quemas de Combustible (kilotoneladas CO₂e)]]-Q59)/Q59)*100,0),0)</f>
        <v>5.833333333333333</v>
      </c>
      <c r="T60" s="5">
        <v>0.08</v>
      </c>
      <c r="U60">
        <v>94200</v>
      </c>
      <c r="V60">
        <f>IF(A59=Emisiones_CO2_CO2eq_LA[[#This Row],[País]],IFERROR(Emisiones_CO2_CO2eq_LA[[#This Row],[Transporte (kilotoneladas CO₂e)]]-U59,0),0)</f>
        <v>4100</v>
      </c>
      <c r="W60" s="5">
        <f>IF(A59=Emisiones_CO2_CO2eq_LA[[#This Row],[País]],IFERROR(((Emisiones_CO2_CO2eq_LA[[#This Row],[Transporte (kilotoneladas CO₂e)]]-U59)/U59)*100,0),0)</f>
        <v>4.5504994450610434</v>
      </c>
      <c r="X60" s="5">
        <v>0.59084383237316396</v>
      </c>
      <c r="Y60">
        <v>54900</v>
      </c>
      <c r="Z60">
        <f>IF(A59=Emisiones_CO2_CO2eq_LA[[#This Row],[País]],IFERROR(Emisiones_CO2_CO2eq_LA[[#This Row],[Manufactura y Construcción (kilotoneladas CO₂e)]]-Y59,0),0)</f>
        <v>1800</v>
      </c>
      <c r="AA60" s="5">
        <f>IF(A59=Emisiones_CO2_CO2eq_LA[[#This Row],[País]],IFERROR(((Emisiones_CO2_CO2eq_LA[[#This Row],[Manufactura y Construcción (kilotoneladas CO₂e)]]-Y59)/Y59)*100,0),0)</f>
        <v>3.3898305084745761</v>
      </c>
      <c r="AB60" s="5">
        <v>0.34434529084168403</v>
      </c>
      <c r="AC60">
        <v>1970</v>
      </c>
      <c r="AD60">
        <f>IF(A59=Emisiones_CO2_CO2eq_LA[[#This Row],[País]],IFERROR(Emisiones_CO2_CO2eq_LA[[#This Row],[Emisiones Fugitivas (kilotoneladas CO₂e)]]-AC59,0),0)</f>
        <v>110</v>
      </c>
      <c r="AE60" s="5">
        <f>IF(A59=Emisiones_CO2_CO2eq_LA[[#This Row],[País]],IFERROR(((Emisiones_CO2_CO2eq_LA[[#This Row],[Emisiones Fugitivas (kilotoneladas CO₂e)]]-AC59)/AC59)*100,0),0)</f>
        <v>5.913978494623656</v>
      </c>
      <c r="AF60" s="5">
        <v>1.2356288214173301E-2</v>
      </c>
      <c r="AG60">
        <v>29900</v>
      </c>
      <c r="AH60">
        <f>IF(A59=Emisiones_CO2_CO2eq_LA[[#This Row],[País]],IFERROR(Emisiones_CO2_CO2eq_LA[[#This Row],[Electricidad y Calor (kilotoneladas CO₂e)]]-AG59,0),0)</f>
        <v>-200</v>
      </c>
      <c r="AI60" s="5">
        <f>IF(A59=Emisiones_CO2_CO2eq_LA[[#This Row],[País]],IFERROR(((Emisiones_CO2_CO2eq_LA[[#This Row],[Electricidad y Calor (kilotoneladas CO₂e)]]-AG59)/AG59)*100,0),0)</f>
        <v>-0.66445182724252494</v>
      </c>
      <c r="AJ60" s="5">
        <v>0.18753960284456</v>
      </c>
    </row>
    <row r="61" spans="1:36" x14ac:dyDescent="0.25">
      <c r="A61" t="s">
        <v>46</v>
      </c>
      <c r="B61" t="s">
        <v>404</v>
      </c>
      <c r="C61" t="s">
        <v>47</v>
      </c>
      <c r="D61">
        <v>1995</v>
      </c>
      <c r="E61">
        <v>19600</v>
      </c>
      <c r="F61">
        <f>IF(A60=Emisiones_CO2_CO2eq_LA[[#This Row],[País]],IFERROR(Emisiones_CO2_CO2eq_LA[[#This Row],[Edificios (kilotoneladas CO₂e)]]-E60,0),0)</f>
        <v>800</v>
      </c>
      <c r="G61" s="5">
        <f>IF(A60=Emisiones_CO2_CO2eq_LA[[#This Row],[País]],IFERROR(((Emisiones_CO2_CO2eq_LA[[#This Row],[Edificios (kilotoneladas CO₂e)]]-E60)/E60)*100,0),0)</f>
        <v>4.2553191489361701</v>
      </c>
      <c r="H61" s="5">
        <v>0.120972719417355</v>
      </c>
      <c r="I61">
        <v>11530</v>
      </c>
      <c r="J61">
        <f>IF(A60=Emisiones_CO2_CO2eq_LA[[#This Row],[País]],IFERROR(Emisiones_CO2_CO2eq_LA[[#This Row],[Industria (kilotoneladas CO₂e)]]-I60,0),0)</f>
        <v>1440</v>
      </c>
      <c r="K61" s="5">
        <f>IF(A60=Emisiones_CO2_CO2eq_LA[[#This Row],[País]],IFERROR(((Emisiones_CO2_CO2eq_LA[[#This Row],[Industria (kilotoneladas CO₂e)]]-I60)/I60)*100,0),0)</f>
        <v>14.271555996035678</v>
      </c>
      <c r="L61" s="5">
        <v>7.1164053820515896E-2</v>
      </c>
      <c r="M61">
        <v>879630</v>
      </c>
      <c r="N61">
        <f>IF(A60=Emisiones_CO2_CO2eq_LA[[#This Row],[País]],IFERROR(Emisiones_CO2_CO2eq_LA[[#This Row],[UCTUS (kilotoneladas CO₂e)]]-M60,0),0)</f>
        <v>0</v>
      </c>
      <c r="O61" s="5">
        <f>IF(A60=Emisiones_CO2_CO2eq_LA[[#This Row],[País]],IFERROR(((Emisiones_CO2_CO2eq_LA[[#This Row],[UCTUS (kilotoneladas CO₂e)]]-M60)/M60)*100,0),0)</f>
        <v>0</v>
      </c>
      <c r="P61" s="5">
        <v>5.4291445500555398</v>
      </c>
      <c r="Q61">
        <v>13700</v>
      </c>
      <c r="R61">
        <f>IF(A60=Emisiones_CO2_CO2eq_LA[[#This Row],[País]],IFERROR(Emisiones_CO2_CO2eq_LA[[#This Row],[Otras Quemas de Combustible (kilotoneladas CO₂e)]]-Q60,0),0)</f>
        <v>1000</v>
      </c>
      <c r="S61" s="5">
        <f>IF(A60=Emisiones_CO2_CO2eq_LA[[#This Row],[País]],IFERROR(((Emisiones_CO2_CO2eq_LA[[#This Row],[Otras Quemas de Combustible (kilotoneladas CO₂e)]]-Q60)/Q60)*100,0),0)</f>
        <v>7.8740157480314963</v>
      </c>
      <c r="T61" s="5">
        <v>0.08</v>
      </c>
      <c r="U61">
        <v>104200</v>
      </c>
      <c r="V61">
        <f>IF(A60=Emisiones_CO2_CO2eq_LA[[#This Row],[País]],IFERROR(Emisiones_CO2_CO2eq_LA[[#This Row],[Transporte (kilotoneladas CO₂e)]]-U60,0),0)</f>
        <v>10000</v>
      </c>
      <c r="W61" s="5">
        <f>IF(A60=Emisiones_CO2_CO2eq_LA[[#This Row],[País]],IFERROR(((Emisiones_CO2_CO2eq_LA[[#This Row],[Transporte (kilotoneladas CO₂e)]]-U60)/U60)*100,0),0)</f>
        <v>10.615711252653929</v>
      </c>
      <c r="X61" s="5">
        <v>0.64313047771880005</v>
      </c>
      <c r="Y61">
        <v>58900</v>
      </c>
      <c r="Z61">
        <f>IF(A60=Emisiones_CO2_CO2eq_LA[[#This Row],[País]],IFERROR(Emisiones_CO2_CO2eq_LA[[#This Row],[Manufactura y Construcción (kilotoneladas CO₂e)]]-Y60,0),0)</f>
        <v>4000</v>
      </c>
      <c r="AA61" s="5">
        <f>IF(A60=Emisiones_CO2_CO2eq_LA[[#This Row],[País]],IFERROR(((Emisiones_CO2_CO2eq_LA[[#This Row],[Manufactura y Construcción (kilotoneladas CO₂e)]]-Y60)/Y60)*100,0),0)</f>
        <v>7.2859744990892539</v>
      </c>
      <c r="AB61" s="5">
        <v>0.363535366004197</v>
      </c>
      <c r="AC61">
        <v>1970</v>
      </c>
      <c r="AD61">
        <f>IF(A60=Emisiones_CO2_CO2eq_LA[[#This Row],[País]],IFERROR(Emisiones_CO2_CO2eq_LA[[#This Row],[Emisiones Fugitivas (kilotoneladas CO₂e)]]-AC60,0),0)</f>
        <v>0</v>
      </c>
      <c r="AE61" s="5">
        <f>IF(A60=Emisiones_CO2_CO2eq_LA[[#This Row],[País]],IFERROR(((Emisiones_CO2_CO2eq_LA[[#This Row],[Emisiones Fugitivas (kilotoneladas CO₂e)]]-AC60)/AC60)*100,0),0)</f>
        <v>0</v>
      </c>
      <c r="AF61" s="5">
        <v>1.2158992716948499E-2</v>
      </c>
      <c r="AG61">
        <v>31400</v>
      </c>
      <c r="AH61">
        <f>IF(A60=Emisiones_CO2_CO2eq_LA[[#This Row],[País]],IFERROR(Emisiones_CO2_CO2eq_LA[[#This Row],[Electricidad y Calor (kilotoneladas CO₂e)]]-AG60,0),0)</f>
        <v>1500</v>
      </c>
      <c r="AI61" s="5">
        <f>IF(A60=Emisiones_CO2_CO2eq_LA[[#This Row],[País]],IFERROR(((Emisiones_CO2_CO2eq_LA[[#This Row],[Electricidad y Calor (kilotoneladas CO₂e)]]-AG60)/AG60)*100,0),0)</f>
        <v>5.0167224080267561</v>
      </c>
      <c r="AJ61" s="5">
        <v>0.193803234168621</v>
      </c>
    </row>
    <row r="62" spans="1:36" x14ac:dyDescent="0.25">
      <c r="A62" t="s">
        <v>46</v>
      </c>
      <c r="B62" t="s">
        <v>404</v>
      </c>
      <c r="C62" t="s">
        <v>47</v>
      </c>
      <c r="D62">
        <v>1996</v>
      </c>
      <c r="E62">
        <v>19800</v>
      </c>
      <c r="F62">
        <f>IF(A61=Emisiones_CO2_CO2eq_LA[[#This Row],[País]],IFERROR(Emisiones_CO2_CO2eq_LA[[#This Row],[Edificios (kilotoneladas CO₂e)]]-E61,0),0)</f>
        <v>200</v>
      </c>
      <c r="G62" s="5">
        <f>IF(A61=Emisiones_CO2_CO2eq_LA[[#This Row],[País]],IFERROR(((Emisiones_CO2_CO2eq_LA[[#This Row],[Edificios (kilotoneladas CO₂e)]]-E61)/E61)*100,0),0)</f>
        <v>1.0204081632653061</v>
      </c>
      <c r="H62" s="5">
        <v>0.120280649015914</v>
      </c>
      <c r="I62">
        <v>13880</v>
      </c>
      <c r="J62">
        <f>IF(A61=Emisiones_CO2_CO2eq_LA[[#This Row],[País]],IFERROR(Emisiones_CO2_CO2eq_LA[[#This Row],[Industria (kilotoneladas CO₂e)]]-I61,0),0)</f>
        <v>2350</v>
      </c>
      <c r="K62" s="5">
        <f>IF(A61=Emisiones_CO2_CO2eq_LA[[#This Row],[País]],IFERROR(((Emisiones_CO2_CO2eq_LA[[#This Row],[Industria (kilotoneladas CO₂e)]]-I61)/I61)*100,0),0)</f>
        <v>20.381613183000869</v>
      </c>
      <c r="L62" s="5">
        <v>8.4317949916206905E-2</v>
      </c>
      <c r="M62">
        <v>878850</v>
      </c>
      <c r="N62">
        <f>IF(A61=Emisiones_CO2_CO2eq_LA[[#This Row],[País]],IFERROR(Emisiones_CO2_CO2eq_LA[[#This Row],[UCTUS (kilotoneladas CO₂e)]]-M61,0),0)</f>
        <v>-780</v>
      </c>
      <c r="O62" s="5">
        <f>IF(A61=Emisiones_CO2_CO2eq_LA[[#This Row],[País]],IFERROR(((Emisiones_CO2_CO2eq_LA[[#This Row],[UCTUS (kilotoneladas CO₂e)]]-M61)/M61)*100,0),0)</f>
        <v>-8.8673646874253956E-2</v>
      </c>
      <c r="P62" s="5">
        <v>5.3388206256382098</v>
      </c>
      <c r="Q62">
        <v>14300</v>
      </c>
      <c r="R62">
        <f>IF(A61=Emisiones_CO2_CO2eq_LA[[#This Row],[País]],IFERROR(Emisiones_CO2_CO2eq_LA[[#This Row],[Otras Quemas de Combustible (kilotoneladas CO₂e)]]-Q61,0),0)</f>
        <v>600</v>
      </c>
      <c r="S62" s="5">
        <f>IF(A61=Emisiones_CO2_CO2eq_LA[[#This Row],[País]],IFERROR(((Emisiones_CO2_CO2eq_LA[[#This Row],[Otras Quemas de Combustible (kilotoneladas CO₂e)]]-Q61)/Q61)*100,0),0)</f>
        <v>4.3795620437956204</v>
      </c>
      <c r="T62" s="5">
        <v>0.09</v>
      </c>
      <c r="U62">
        <v>113700</v>
      </c>
      <c r="V62">
        <f>IF(A61=Emisiones_CO2_CO2eq_LA[[#This Row],[País]],IFERROR(Emisiones_CO2_CO2eq_LA[[#This Row],[Transporte (kilotoneladas CO₂e)]]-U61,0),0)</f>
        <v>9500</v>
      </c>
      <c r="W62" s="5">
        <f>IF(A61=Emisiones_CO2_CO2eq_LA[[#This Row],[País]],IFERROR(((Emisiones_CO2_CO2eq_LA[[#This Row],[Transporte (kilotoneladas CO₂e)]]-U61)/U61)*100,0),0)</f>
        <v>9.1170825335892527</v>
      </c>
      <c r="X62" s="5">
        <v>0.69070251480350997</v>
      </c>
      <c r="Y62">
        <v>64599.999999999905</v>
      </c>
      <c r="Z62">
        <f>IF(A61=Emisiones_CO2_CO2eq_LA[[#This Row],[País]],IFERROR(Emisiones_CO2_CO2eq_LA[[#This Row],[Manufactura y Construcción (kilotoneladas CO₂e)]]-Y61,0),0)</f>
        <v>5699.9999999999054</v>
      </c>
      <c r="AA62" s="5">
        <f>IF(A61=Emisiones_CO2_CO2eq_LA[[#This Row],[País]],IFERROR(((Emisiones_CO2_CO2eq_LA[[#This Row],[Manufactura y Construcción (kilotoneladas CO₂e)]]-Y61)/Y61)*100,0),0)</f>
        <v>9.6774193548385483</v>
      </c>
      <c r="AB62" s="5">
        <v>0.39243080436505501</v>
      </c>
      <c r="AC62">
        <v>2740</v>
      </c>
      <c r="AD62">
        <f>IF(A61=Emisiones_CO2_CO2eq_LA[[#This Row],[País]],IFERROR(Emisiones_CO2_CO2eq_LA[[#This Row],[Emisiones Fugitivas (kilotoneladas CO₂e)]]-AC61,0),0)</f>
        <v>770</v>
      </c>
      <c r="AE62" s="5">
        <f>IF(A61=Emisiones_CO2_CO2eq_LA[[#This Row],[País]],IFERROR(((Emisiones_CO2_CO2eq_LA[[#This Row],[Emisiones Fugitivas (kilotoneladas CO₂e)]]-AC61)/AC61)*100,0),0)</f>
        <v>39.086294416243653</v>
      </c>
      <c r="AF62" s="5">
        <v>1.6644897894121501E-2</v>
      </c>
      <c r="AG62">
        <v>33900</v>
      </c>
      <c r="AH62">
        <f>IF(A61=Emisiones_CO2_CO2eq_LA[[#This Row],[País]],IFERROR(Emisiones_CO2_CO2eq_LA[[#This Row],[Electricidad y Calor (kilotoneladas CO₂e)]]-AG61,0),0)</f>
        <v>2500</v>
      </c>
      <c r="AI62" s="5">
        <f>IF(A61=Emisiones_CO2_CO2eq_LA[[#This Row],[País]],IFERROR(((Emisiones_CO2_CO2eq_LA[[#This Row],[Electricidad y Calor (kilotoneladas CO₂e)]]-AG61)/AG61)*100,0),0)</f>
        <v>7.9617834394904454</v>
      </c>
      <c r="AJ62" s="5">
        <v>0.205935050587854</v>
      </c>
    </row>
    <row r="63" spans="1:36" x14ac:dyDescent="0.25">
      <c r="A63" t="s">
        <v>46</v>
      </c>
      <c r="B63" t="s">
        <v>404</v>
      </c>
      <c r="C63" t="s">
        <v>47</v>
      </c>
      <c r="D63">
        <v>1997</v>
      </c>
      <c r="E63">
        <v>20100</v>
      </c>
      <c r="F63">
        <f>IF(A62=Emisiones_CO2_CO2eq_LA[[#This Row],[País]],IFERROR(Emisiones_CO2_CO2eq_LA[[#This Row],[Edificios (kilotoneladas CO₂e)]]-E62,0),0)</f>
        <v>300</v>
      </c>
      <c r="G63" s="5">
        <f>IF(A62=Emisiones_CO2_CO2eq_LA[[#This Row],[País]],IFERROR(((Emisiones_CO2_CO2eq_LA[[#This Row],[Edificios (kilotoneladas CO₂e)]]-E62)/E62)*100,0),0)</f>
        <v>1.5151515151515151</v>
      </c>
      <c r="H63" s="5">
        <v>0.12020884618454</v>
      </c>
      <c r="I63">
        <v>15270</v>
      </c>
      <c r="J63">
        <f>IF(A62=Emisiones_CO2_CO2eq_LA[[#This Row],[País]],IFERROR(Emisiones_CO2_CO2eq_LA[[#This Row],[Industria (kilotoneladas CO₂e)]]-I62,0),0)</f>
        <v>1390</v>
      </c>
      <c r="K63" s="5">
        <f>IF(A62=Emisiones_CO2_CO2eq_LA[[#This Row],[País]],IFERROR(((Emisiones_CO2_CO2eq_LA[[#This Row],[Industria (kilotoneladas CO₂e)]]-I62)/I62)*100,0),0)</f>
        <v>10.014409221902017</v>
      </c>
      <c r="L63" s="5">
        <v>9.1322839862583396E-2</v>
      </c>
      <c r="M63">
        <v>878890</v>
      </c>
      <c r="N63">
        <f>IF(A62=Emisiones_CO2_CO2eq_LA[[#This Row],[País]],IFERROR(Emisiones_CO2_CO2eq_LA[[#This Row],[UCTUS (kilotoneladas CO₂e)]]-M62,0),0)</f>
        <v>40</v>
      </c>
      <c r="O63" s="5">
        <f>IF(A62=Emisiones_CO2_CO2eq_LA[[#This Row],[País]],IFERROR(((Emisiones_CO2_CO2eq_LA[[#This Row],[UCTUS (kilotoneladas CO₂e)]]-M62)/M62)*100,0),0)</f>
        <v>4.5514024008647663E-3</v>
      </c>
      <c r="P63" s="5">
        <v>5.2562364588622099</v>
      </c>
      <c r="Q63">
        <v>16000</v>
      </c>
      <c r="R63">
        <f>IF(A62=Emisiones_CO2_CO2eq_LA[[#This Row],[País]],IFERROR(Emisiones_CO2_CO2eq_LA[[#This Row],[Otras Quemas de Combustible (kilotoneladas CO₂e)]]-Q62,0),0)</f>
        <v>1700</v>
      </c>
      <c r="S63" s="5">
        <f>IF(A62=Emisiones_CO2_CO2eq_LA[[#This Row],[País]],IFERROR(((Emisiones_CO2_CO2eq_LA[[#This Row],[Otras Quemas de Combustible (kilotoneladas CO₂e)]]-Q62)/Q62)*100,0),0)</f>
        <v>11.888111888111888</v>
      </c>
      <c r="T63" s="5">
        <v>0.1</v>
      </c>
      <c r="U63">
        <v>120600</v>
      </c>
      <c r="V63">
        <f>IF(A62=Emisiones_CO2_CO2eq_LA[[#This Row],[País]],IFERROR(Emisiones_CO2_CO2eq_LA[[#This Row],[Transporte (kilotoneladas CO₂e)]]-U62,0),0)</f>
        <v>6900</v>
      </c>
      <c r="W63" s="5">
        <f>IF(A62=Emisiones_CO2_CO2eq_LA[[#This Row],[País]],IFERROR(((Emisiones_CO2_CO2eq_LA[[#This Row],[Transporte (kilotoneladas CO₂e)]]-U62)/U62)*100,0),0)</f>
        <v>6.0686015831134563</v>
      </c>
      <c r="X63" s="5">
        <v>0.72125307710723996</v>
      </c>
      <c r="Y63">
        <v>68300</v>
      </c>
      <c r="Z63">
        <f>IF(A62=Emisiones_CO2_CO2eq_LA[[#This Row],[País]],IFERROR(Emisiones_CO2_CO2eq_LA[[#This Row],[Manufactura y Construcción (kilotoneladas CO₂e)]]-Y62,0),0)</f>
        <v>3700.0000000000946</v>
      </c>
      <c r="AA63" s="5">
        <f>IF(A62=Emisiones_CO2_CO2eq_LA[[#This Row],[País]],IFERROR(((Emisiones_CO2_CO2eq_LA[[#This Row],[Manufactura y Construcción (kilotoneladas CO₂e)]]-Y62)/Y62)*100,0),0)</f>
        <v>5.7275541795667184</v>
      </c>
      <c r="AB63" s="5">
        <v>0.408470855442989</v>
      </c>
      <c r="AC63">
        <v>2900</v>
      </c>
      <c r="AD63">
        <f>IF(A62=Emisiones_CO2_CO2eq_LA[[#This Row],[País]],IFERROR(Emisiones_CO2_CO2eq_LA[[#This Row],[Emisiones Fugitivas (kilotoneladas CO₂e)]]-AC62,0),0)</f>
        <v>160</v>
      </c>
      <c r="AE63" s="5">
        <f>IF(A62=Emisiones_CO2_CO2eq_LA[[#This Row],[País]],IFERROR(((Emisiones_CO2_CO2eq_LA[[#This Row],[Emisiones Fugitivas (kilotoneladas CO₂e)]]-AC62)/AC62)*100,0),0)</f>
        <v>5.8394160583941606</v>
      </c>
      <c r="AF63" s="5">
        <v>1.73435648723963E-2</v>
      </c>
      <c r="AG63">
        <v>38100</v>
      </c>
      <c r="AH63">
        <f>IF(A62=Emisiones_CO2_CO2eq_LA[[#This Row],[País]],IFERROR(Emisiones_CO2_CO2eq_LA[[#This Row],[Electricidad y Calor (kilotoneladas CO₂e)]]-AG62,0),0)</f>
        <v>4200</v>
      </c>
      <c r="AI63" s="5">
        <f>IF(A62=Emisiones_CO2_CO2eq_LA[[#This Row],[País]],IFERROR(((Emisiones_CO2_CO2eq_LA[[#This Row],[Electricidad y Calor (kilotoneladas CO₂e)]]-AG62)/AG62)*100,0),0)</f>
        <v>12.389380530973451</v>
      </c>
      <c r="AJ63" s="5">
        <v>0.22785855918562001</v>
      </c>
    </row>
    <row r="64" spans="1:36" x14ac:dyDescent="0.25">
      <c r="A64" t="s">
        <v>46</v>
      </c>
      <c r="B64" t="s">
        <v>404</v>
      </c>
      <c r="C64" t="s">
        <v>47</v>
      </c>
      <c r="D64">
        <v>1998</v>
      </c>
      <c r="E64">
        <v>20500</v>
      </c>
      <c r="F64">
        <f>IF(A63=Emisiones_CO2_CO2eq_LA[[#This Row],[País]],IFERROR(Emisiones_CO2_CO2eq_LA[[#This Row],[Edificios (kilotoneladas CO₂e)]]-E63,0),0)</f>
        <v>400</v>
      </c>
      <c r="G64" s="5">
        <f>IF(A63=Emisiones_CO2_CO2eq_LA[[#This Row],[País]],IFERROR(((Emisiones_CO2_CO2eq_LA[[#This Row],[Edificios (kilotoneladas CO₂e)]]-E63)/E63)*100,0),0)</f>
        <v>1.9900497512437811</v>
      </c>
      <c r="H64" s="5">
        <v>0.120740942756589</v>
      </c>
      <c r="I64">
        <v>16180</v>
      </c>
      <c r="J64">
        <f>IF(A63=Emisiones_CO2_CO2eq_LA[[#This Row],[País]],IFERROR(Emisiones_CO2_CO2eq_LA[[#This Row],[Industria (kilotoneladas CO₂e)]]-I63,0),0)</f>
        <v>910</v>
      </c>
      <c r="K64" s="5">
        <f>IF(A63=Emisiones_CO2_CO2eq_LA[[#This Row],[País]],IFERROR(((Emisiones_CO2_CO2eq_LA[[#This Row],[Industria (kilotoneladas CO₂e)]]-I63)/I63)*100,0),0)</f>
        <v>5.9593975114603799</v>
      </c>
      <c r="L64" s="5">
        <v>9.5296997746420295E-2</v>
      </c>
      <c r="M64">
        <v>879370</v>
      </c>
      <c r="N64">
        <f>IF(A63=Emisiones_CO2_CO2eq_LA[[#This Row],[País]],IFERROR(Emisiones_CO2_CO2eq_LA[[#This Row],[UCTUS (kilotoneladas CO₂e)]]-M63,0),0)</f>
        <v>480</v>
      </c>
      <c r="O64" s="5">
        <f>IF(A63=Emisiones_CO2_CO2eq_LA[[#This Row],[País]],IFERROR(((Emisiones_CO2_CO2eq_LA[[#This Row],[UCTUS (kilotoneladas CO₂e)]]-M63)/M63)*100,0),0)</f>
        <v>5.4614343091854499E-2</v>
      </c>
      <c r="P64" s="5">
        <v>5.1793152600908297</v>
      </c>
      <c r="Q64">
        <v>14200</v>
      </c>
      <c r="R64">
        <f>IF(A63=Emisiones_CO2_CO2eq_LA[[#This Row],[País]],IFERROR(Emisiones_CO2_CO2eq_LA[[#This Row],[Otras Quemas de Combustible (kilotoneladas CO₂e)]]-Q63,0),0)</f>
        <v>-1800</v>
      </c>
      <c r="S64" s="5">
        <f>IF(A63=Emisiones_CO2_CO2eq_LA[[#This Row],[País]],IFERROR(((Emisiones_CO2_CO2eq_LA[[#This Row],[Otras Quemas de Combustible (kilotoneladas CO₂e)]]-Q63)/Q63)*100,0),0)</f>
        <v>-11.25</v>
      </c>
      <c r="T64" s="5">
        <v>0.08</v>
      </c>
      <c r="U64">
        <v>126900</v>
      </c>
      <c r="V64">
        <f>IF(A63=Emisiones_CO2_CO2eq_LA[[#This Row],[País]],IFERROR(Emisiones_CO2_CO2eq_LA[[#This Row],[Transporte (kilotoneladas CO₂e)]]-U63,0),0)</f>
        <v>6300</v>
      </c>
      <c r="W64" s="5">
        <f>IF(A63=Emisiones_CO2_CO2eq_LA[[#This Row],[País]],IFERROR(((Emisiones_CO2_CO2eq_LA[[#This Row],[Transporte (kilotoneladas CO₂e)]]-U63)/U63)*100,0),0)</f>
        <v>5.2238805970149249</v>
      </c>
      <c r="X64" s="5">
        <v>0.747415884673717</v>
      </c>
      <c r="Y64">
        <v>70200</v>
      </c>
      <c r="Z64">
        <f>IF(A63=Emisiones_CO2_CO2eq_LA[[#This Row],[País]],IFERROR(Emisiones_CO2_CO2eq_LA[[#This Row],[Manufactura y Construcción (kilotoneladas CO₂e)]]-Y63,0),0)</f>
        <v>1900</v>
      </c>
      <c r="AA64" s="5">
        <f>IF(A63=Emisiones_CO2_CO2eq_LA[[#This Row],[País]],IFERROR(((Emisiones_CO2_CO2eq_LA[[#This Row],[Manufactura y Construcción (kilotoneladas CO₂e)]]-Y63)/Y63)*100,0),0)</f>
        <v>2.7818448023426061</v>
      </c>
      <c r="AB64" s="5">
        <v>0.413464106415247</v>
      </c>
      <c r="AC64">
        <v>3610</v>
      </c>
      <c r="AD64">
        <f>IF(A63=Emisiones_CO2_CO2eq_LA[[#This Row],[País]],IFERROR(Emisiones_CO2_CO2eq_LA[[#This Row],[Emisiones Fugitivas (kilotoneladas CO₂e)]]-AC63,0),0)</f>
        <v>710</v>
      </c>
      <c r="AE64" s="5">
        <f>IF(A63=Emisiones_CO2_CO2eq_LA[[#This Row],[País]],IFERROR(((Emisiones_CO2_CO2eq_LA[[#This Row],[Emisiones Fugitivas (kilotoneladas CO₂e)]]-AC63)/AC63)*100,0),0)</f>
        <v>24.482758620689655</v>
      </c>
      <c r="AF64" s="5">
        <v>2.1262185529331099E-2</v>
      </c>
      <c r="AG64">
        <v>38800</v>
      </c>
      <c r="AH64">
        <f>IF(A63=Emisiones_CO2_CO2eq_LA[[#This Row],[País]],IFERROR(Emisiones_CO2_CO2eq_LA[[#This Row],[Electricidad y Calor (kilotoneladas CO₂e)]]-AG63,0),0)</f>
        <v>700</v>
      </c>
      <c r="AI64" s="5">
        <f>IF(A63=Emisiones_CO2_CO2eq_LA[[#This Row],[País]],IFERROR(((Emisiones_CO2_CO2eq_LA[[#This Row],[Electricidad y Calor (kilotoneladas CO₂e)]]-AG63)/AG63)*100,0),0)</f>
        <v>1.837270341207349</v>
      </c>
      <c r="AJ64" s="5">
        <v>0.22852432092466601</v>
      </c>
    </row>
    <row r="65" spans="1:36" x14ac:dyDescent="0.25">
      <c r="A65" t="s">
        <v>46</v>
      </c>
      <c r="B65" t="s">
        <v>404</v>
      </c>
      <c r="C65" t="s">
        <v>47</v>
      </c>
      <c r="D65">
        <v>1999</v>
      </c>
      <c r="E65">
        <v>21500</v>
      </c>
      <c r="F65">
        <f>IF(A64=Emisiones_CO2_CO2eq_LA[[#This Row],[País]],IFERROR(Emisiones_CO2_CO2eq_LA[[#This Row],[Edificios (kilotoneladas CO₂e)]]-E64,0),0)</f>
        <v>1000</v>
      </c>
      <c r="G65" s="5">
        <f>IF(A64=Emisiones_CO2_CO2eq_LA[[#This Row],[País]],IFERROR(((Emisiones_CO2_CO2eq_LA[[#This Row],[Edificios (kilotoneladas CO₂e)]]-E64)/E64)*100,0),0)</f>
        <v>4.8780487804878048</v>
      </c>
      <c r="H65" s="5">
        <v>0.12476859198260901</v>
      </c>
      <c r="I65">
        <v>16440</v>
      </c>
      <c r="J65">
        <f>IF(A64=Emisiones_CO2_CO2eq_LA[[#This Row],[País]],IFERROR(Emisiones_CO2_CO2eq_LA[[#This Row],[Industria (kilotoneladas CO₂e)]]-I64,0),0)</f>
        <v>260</v>
      </c>
      <c r="K65" s="5">
        <f>IF(A64=Emisiones_CO2_CO2eq_LA[[#This Row],[País]],IFERROR(((Emisiones_CO2_CO2eq_LA[[#This Row],[Industria (kilotoneladas CO₂e)]]-I64)/I64)*100,0),0)</f>
        <v>1.6069221260815822</v>
      </c>
      <c r="L65" s="5">
        <v>9.5404448939260297E-2</v>
      </c>
      <c r="M65">
        <v>878830</v>
      </c>
      <c r="N65">
        <f>IF(A64=Emisiones_CO2_CO2eq_LA[[#This Row],[País]],IFERROR(Emisiones_CO2_CO2eq_LA[[#This Row],[UCTUS (kilotoneladas CO₂e)]]-M64,0),0)</f>
        <v>-540</v>
      </c>
      <c r="O65" s="5">
        <f>IF(A64=Emisiones_CO2_CO2eq_LA[[#This Row],[País]],IFERROR(((Emisiones_CO2_CO2eq_LA[[#This Row],[UCTUS (kilotoneladas CO₂e)]]-M64)/M64)*100,0),0)</f>
        <v>-6.1407598621740563E-2</v>
      </c>
      <c r="P65" s="5">
        <v>5.1000177531198396</v>
      </c>
      <c r="Q65">
        <v>14600</v>
      </c>
      <c r="R65">
        <f>IF(A64=Emisiones_CO2_CO2eq_LA[[#This Row],[País]],IFERROR(Emisiones_CO2_CO2eq_LA[[#This Row],[Otras Quemas de Combustible (kilotoneladas CO₂e)]]-Q64,0),0)</f>
        <v>400</v>
      </c>
      <c r="S65" s="5">
        <f>IF(A64=Emisiones_CO2_CO2eq_LA[[#This Row],[País]],IFERROR(((Emisiones_CO2_CO2eq_LA[[#This Row],[Otras Quemas de Combustible (kilotoneladas CO₂e)]]-Q64)/Q64)*100,0),0)</f>
        <v>2.8169014084507045</v>
      </c>
      <c r="T65" s="5">
        <v>0.08</v>
      </c>
      <c r="U65">
        <v>124200</v>
      </c>
      <c r="V65">
        <f>IF(A64=Emisiones_CO2_CO2eq_LA[[#This Row],[País]],IFERROR(Emisiones_CO2_CO2eq_LA[[#This Row],[Transporte (kilotoneladas CO₂e)]]-U64,0),0)</f>
        <v>-2700</v>
      </c>
      <c r="W65" s="5">
        <f>IF(A64=Emisiones_CO2_CO2eq_LA[[#This Row],[País]],IFERROR(((Emisiones_CO2_CO2eq_LA[[#This Row],[Transporte (kilotoneladas CO₂e)]]-U64)/U64)*100,0),0)</f>
        <v>-2.1276595744680851</v>
      </c>
      <c r="X65" s="5">
        <v>0.72075623833674796</v>
      </c>
      <c r="Y65">
        <v>74000</v>
      </c>
      <c r="Z65">
        <f>IF(A64=Emisiones_CO2_CO2eq_LA[[#This Row],[País]],IFERROR(Emisiones_CO2_CO2eq_LA[[#This Row],[Manufactura y Construcción (kilotoneladas CO₂e)]]-Y64,0),0)</f>
        <v>3800</v>
      </c>
      <c r="AA65" s="5">
        <f>IF(A64=Emisiones_CO2_CO2eq_LA[[#This Row],[País]],IFERROR(((Emisiones_CO2_CO2eq_LA[[#This Row],[Manufactura y Construcción (kilotoneladas CO₂e)]]-Y64)/Y64)*100,0),0)</f>
        <v>5.4131054131054128</v>
      </c>
      <c r="AB65" s="5">
        <v>0.42943608403316702</v>
      </c>
      <c r="AC65">
        <v>4099.99999999999</v>
      </c>
      <c r="AD65">
        <f>IF(A64=Emisiones_CO2_CO2eq_LA[[#This Row],[País]],IFERROR(Emisiones_CO2_CO2eq_LA[[#This Row],[Emisiones Fugitivas (kilotoneladas CO₂e)]]-AC64,0),0)</f>
        <v>489.99999999999</v>
      </c>
      <c r="AE65" s="5">
        <f>IF(A64=Emisiones_CO2_CO2eq_LA[[#This Row],[País]],IFERROR(((Emisiones_CO2_CO2eq_LA[[#This Row],[Emisiones Fugitivas (kilotoneladas CO₂e)]]-AC64)/AC64)*100,0),0)</f>
        <v>13.57340720221579</v>
      </c>
      <c r="AF65" s="5">
        <v>2.3793080331567299E-2</v>
      </c>
      <c r="AG65">
        <v>45400</v>
      </c>
      <c r="AH65">
        <f>IF(A64=Emisiones_CO2_CO2eq_LA[[#This Row],[País]],IFERROR(Emisiones_CO2_CO2eq_LA[[#This Row],[Electricidad y Calor (kilotoneladas CO₂e)]]-AG64,0),0)</f>
        <v>6600</v>
      </c>
      <c r="AI65" s="5">
        <f>IF(A64=Emisiones_CO2_CO2eq_LA[[#This Row],[País]],IFERROR(((Emisiones_CO2_CO2eq_LA[[#This Row],[Electricidad y Calor (kilotoneladas CO₂e)]]-AG64)/AG64)*100,0),0)</f>
        <v>17.010309278350515</v>
      </c>
      <c r="AJ65" s="5">
        <v>0.26346484074467202</v>
      </c>
    </row>
    <row r="66" spans="1:36" x14ac:dyDescent="0.25">
      <c r="A66" t="s">
        <v>46</v>
      </c>
      <c r="B66" t="s">
        <v>404</v>
      </c>
      <c r="C66" t="s">
        <v>47</v>
      </c>
      <c r="D66">
        <v>2000</v>
      </c>
      <c r="E66">
        <v>21400</v>
      </c>
      <c r="F66">
        <f>IF(A65=Emisiones_CO2_CO2eq_LA[[#This Row],[País]],IFERROR(Emisiones_CO2_CO2eq_LA[[#This Row],[Edificios (kilotoneladas CO₂e)]]-E65,0),0)</f>
        <v>-100</v>
      </c>
      <c r="G66" s="5">
        <f>IF(A65=Emisiones_CO2_CO2eq_LA[[#This Row],[País]],IFERROR(((Emisiones_CO2_CO2eq_LA[[#This Row],[Edificios (kilotoneladas CO₂e)]]-E65)/E65)*100,0),0)</f>
        <v>-0.46511627906976744</v>
      </c>
      <c r="H66" s="5">
        <v>0.122432633445849</v>
      </c>
      <c r="I66">
        <v>16050</v>
      </c>
      <c r="J66">
        <f>IF(A65=Emisiones_CO2_CO2eq_LA[[#This Row],[País]],IFERROR(Emisiones_CO2_CO2eq_LA[[#This Row],[Industria (kilotoneladas CO₂e)]]-I65,0),0)</f>
        <v>-390</v>
      </c>
      <c r="K66" s="5">
        <f>IF(A65=Emisiones_CO2_CO2eq_LA[[#This Row],[País]],IFERROR(((Emisiones_CO2_CO2eq_LA[[#This Row],[Industria (kilotoneladas CO₂e)]]-I65)/I65)*100,0),0)</f>
        <v>-2.3722627737226274</v>
      </c>
      <c r="L66" s="5">
        <v>9.1824475084386903E-2</v>
      </c>
      <c r="M66">
        <v>878830</v>
      </c>
      <c r="N66">
        <f>IF(A65=Emisiones_CO2_CO2eq_LA[[#This Row],[País]],IFERROR(Emisiones_CO2_CO2eq_LA[[#This Row],[UCTUS (kilotoneladas CO₂e)]]-M65,0),0)</f>
        <v>0</v>
      </c>
      <c r="O66" s="5">
        <f>IF(A65=Emisiones_CO2_CO2eq_LA[[#This Row],[País]],IFERROR(((Emisiones_CO2_CO2eq_LA[[#This Row],[UCTUS (kilotoneladas CO₂e)]]-M65)/M65)*100,0),0)</f>
        <v>0</v>
      </c>
      <c r="P66" s="5">
        <v>5.0279192173465299</v>
      </c>
      <c r="Q66">
        <v>14200</v>
      </c>
      <c r="R66">
        <f>IF(A65=Emisiones_CO2_CO2eq_LA[[#This Row],[País]],IFERROR(Emisiones_CO2_CO2eq_LA[[#This Row],[Otras Quemas de Combustible (kilotoneladas CO₂e)]]-Q65,0),0)</f>
        <v>-400</v>
      </c>
      <c r="S66" s="5">
        <f>IF(A65=Emisiones_CO2_CO2eq_LA[[#This Row],[País]],IFERROR(((Emisiones_CO2_CO2eq_LA[[#This Row],[Otras Quemas de Combustible (kilotoneladas CO₂e)]]-Q65)/Q65)*100,0),0)</f>
        <v>-2.7397260273972601</v>
      </c>
      <c r="T66" s="5">
        <v>0.08</v>
      </c>
      <c r="U66">
        <v>125500</v>
      </c>
      <c r="V66">
        <f>IF(A65=Emisiones_CO2_CO2eq_LA[[#This Row],[País]],IFERROR(Emisiones_CO2_CO2eq_LA[[#This Row],[Transporte (kilotoneladas CO₂e)]]-U65,0),0)</f>
        <v>1300</v>
      </c>
      <c r="W66" s="5">
        <f>IF(A65=Emisiones_CO2_CO2eq_LA[[#This Row],[País]],IFERROR(((Emisiones_CO2_CO2eq_LA[[#This Row],[Transporte (kilotoneladas CO₂e)]]-U65)/U65)*100,0),0)</f>
        <v>1.0466988727858293</v>
      </c>
      <c r="X66" s="5">
        <v>0.71800446249785399</v>
      </c>
      <c r="Y66">
        <v>81300</v>
      </c>
      <c r="Z66">
        <f>IF(A65=Emisiones_CO2_CO2eq_LA[[#This Row],[País]],IFERROR(Emisiones_CO2_CO2eq_LA[[#This Row],[Manufactura y Construcción (kilotoneladas CO₂e)]]-Y65,0),0)</f>
        <v>7300</v>
      </c>
      <c r="AA66" s="5">
        <f>IF(A65=Emisiones_CO2_CO2eq_LA[[#This Row],[País]],IFERROR(((Emisiones_CO2_CO2eq_LA[[#This Row],[Manufactura y Construcción (kilotoneladas CO₂e)]]-Y65)/Y65)*100,0),0)</f>
        <v>9.8648648648648649</v>
      </c>
      <c r="AB66" s="5">
        <v>0.46512958407231503</v>
      </c>
      <c r="AC66">
        <v>3770</v>
      </c>
      <c r="AD66">
        <f>IF(A65=Emisiones_CO2_CO2eq_LA[[#This Row],[País]],IFERROR(Emisiones_CO2_CO2eq_LA[[#This Row],[Emisiones Fugitivas (kilotoneladas CO₂e)]]-AC65,0),0)</f>
        <v>-329.99999999999</v>
      </c>
      <c r="AE66" s="5">
        <f>IF(A65=Emisiones_CO2_CO2eq_LA[[#This Row],[País]],IFERROR(((Emisiones_CO2_CO2eq_LA[[#This Row],[Emisiones Fugitivas (kilotoneladas CO₂e)]]-AC65)/AC65)*100,0),0)</f>
        <v>-8.0487804878046543</v>
      </c>
      <c r="AF66" s="5">
        <v>2.15687396304136E-2</v>
      </c>
      <c r="AG66">
        <v>50100</v>
      </c>
      <c r="AH66">
        <f>IF(A65=Emisiones_CO2_CO2eq_LA[[#This Row],[País]],IFERROR(Emisiones_CO2_CO2eq_LA[[#This Row],[Electricidad y Calor (kilotoneladas CO₂e)]]-AG65,0),0)</f>
        <v>4700</v>
      </c>
      <c r="AI66" s="5">
        <f>IF(A65=Emisiones_CO2_CO2eq_LA[[#This Row],[País]],IFERROR(((Emisiones_CO2_CO2eq_LA[[#This Row],[Electricidad y Calor (kilotoneladas CO₂e)]]-AG65)/AG65)*100,0),0)</f>
        <v>10.352422907488986</v>
      </c>
      <c r="AJ66" s="5">
        <v>0.286629669889581</v>
      </c>
    </row>
    <row r="67" spans="1:36" x14ac:dyDescent="0.25">
      <c r="A67" t="s">
        <v>46</v>
      </c>
      <c r="B67" t="s">
        <v>404</v>
      </c>
      <c r="C67" t="s">
        <v>47</v>
      </c>
      <c r="D67">
        <v>2001</v>
      </c>
      <c r="E67">
        <v>21600</v>
      </c>
      <c r="F67">
        <f>IF(A66=Emisiones_CO2_CO2eq_LA[[#This Row],[País]],IFERROR(Emisiones_CO2_CO2eq_LA[[#This Row],[Edificios (kilotoneladas CO₂e)]]-E66,0),0)</f>
        <v>200</v>
      </c>
      <c r="G67" s="5">
        <f>IF(A66=Emisiones_CO2_CO2eq_LA[[#This Row],[País]],IFERROR(((Emisiones_CO2_CO2eq_LA[[#This Row],[Edificios (kilotoneladas CO₂e)]]-E66)/E66)*100,0),0)</f>
        <v>0.93457943925233633</v>
      </c>
      <c r="H67" s="5">
        <v>0.12189891419670799</v>
      </c>
      <c r="I67">
        <v>15230</v>
      </c>
      <c r="J67">
        <f>IF(A66=Emisiones_CO2_CO2eq_LA[[#This Row],[País]],IFERROR(Emisiones_CO2_CO2eq_LA[[#This Row],[Industria (kilotoneladas CO₂e)]]-I66,0),0)</f>
        <v>-820</v>
      </c>
      <c r="K67" s="5">
        <f>IF(A66=Emisiones_CO2_CO2eq_LA[[#This Row],[País]],IFERROR(((Emisiones_CO2_CO2eq_LA[[#This Row],[Industria (kilotoneladas CO₂e)]]-I66)/I66)*100,0),0)</f>
        <v>-5.1090342679127723</v>
      </c>
      <c r="L67" s="5">
        <v>8.5950021445179298E-2</v>
      </c>
      <c r="M67">
        <v>1091170</v>
      </c>
      <c r="N67">
        <f>IF(A66=Emisiones_CO2_CO2eq_LA[[#This Row],[País]],IFERROR(Emisiones_CO2_CO2eq_LA[[#This Row],[UCTUS (kilotoneladas CO₂e)]]-M66,0),0)</f>
        <v>212340</v>
      </c>
      <c r="O67" s="5">
        <f>IF(A66=Emisiones_CO2_CO2eq_LA[[#This Row],[País]],IFERROR(((Emisiones_CO2_CO2eq_LA[[#This Row],[UCTUS (kilotoneladas CO₂e)]]-M66)/M66)*100,0),0)</f>
        <v>24.161669492393294</v>
      </c>
      <c r="P67" s="5">
        <v>6.1579832501862297</v>
      </c>
      <c r="Q67">
        <v>15600</v>
      </c>
      <c r="R67">
        <f>IF(A66=Emisiones_CO2_CO2eq_LA[[#This Row],[País]],IFERROR(Emisiones_CO2_CO2eq_LA[[#This Row],[Otras Quemas de Combustible (kilotoneladas CO₂e)]]-Q66,0),0)</f>
        <v>1400</v>
      </c>
      <c r="S67" s="5">
        <f>IF(A66=Emisiones_CO2_CO2eq_LA[[#This Row],[País]],IFERROR(((Emisiones_CO2_CO2eq_LA[[#This Row],[Otras Quemas de Combustible (kilotoneladas CO₂e)]]-Q66)/Q66)*100,0),0)</f>
        <v>9.8591549295774641</v>
      </c>
      <c r="T67" s="5">
        <v>0.09</v>
      </c>
      <c r="U67">
        <v>128000</v>
      </c>
      <c r="V67">
        <f>IF(A66=Emisiones_CO2_CO2eq_LA[[#This Row],[País]],IFERROR(Emisiones_CO2_CO2eq_LA[[#This Row],[Transporte (kilotoneladas CO₂e)]]-U66,0),0)</f>
        <v>2500</v>
      </c>
      <c r="W67" s="5">
        <f>IF(A66=Emisiones_CO2_CO2eq_LA[[#This Row],[País]],IFERROR(((Emisiones_CO2_CO2eq_LA[[#This Row],[Transporte (kilotoneladas CO₂e)]]-U66)/U66)*100,0),0)</f>
        <v>1.9920318725099602</v>
      </c>
      <c r="X67" s="5">
        <v>0.72236393598049597</v>
      </c>
      <c r="Y67">
        <v>79100</v>
      </c>
      <c r="Z67">
        <f>IF(A66=Emisiones_CO2_CO2eq_LA[[#This Row],[País]],IFERROR(Emisiones_CO2_CO2eq_LA[[#This Row],[Manufactura y Construcción (kilotoneladas CO₂e)]]-Y66,0),0)</f>
        <v>-2200</v>
      </c>
      <c r="AA67" s="5">
        <f>IF(A66=Emisiones_CO2_CO2eq_LA[[#This Row],[País]],IFERROR(((Emisiones_CO2_CO2eq_LA[[#This Row],[Manufactura y Construcción (kilotoneladas CO₂e)]]-Y66)/Y66)*100,0),0)</f>
        <v>-2.7060270602706029</v>
      </c>
      <c r="AB67" s="5">
        <v>0.44639833856294697</v>
      </c>
      <c r="AC67">
        <v>4760</v>
      </c>
      <c r="AD67">
        <f>IF(A66=Emisiones_CO2_CO2eq_LA[[#This Row],[País]],IFERROR(Emisiones_CO2_CO2eq_LA[[#This Row],[Emisiones Fugitivas (kilotoneladas CO₂e)]]-AC66,0),0)</f>
        <v>990</v>
      </c>
      <c r="AE67" s="5">
        <f>IF(A66=Emisiones_CO2_CO2eq_LA[[#This Row],[País]],IFERROR(((Emisiones_CO2_CO2eq_LA[[#This Row],[Emisiones Fugitivas (kilotoneladas CO₂e)]]-AC66)/AC66)*100,0),0)</f>
        <v>26.259946949602121</v>
      </c>
      <c r="AF67" s="5">
        <v>2.6862908869274699E-2</v>
      </c>
      <c r="AG67">
        <v>54700</v>
      </c>
      <c r="AH67">
        <f>IF(A66=Emisiones_CO2_CO2eq_LA[[#This Row],[País]],IFERROR(Emisiones_CO2_CO2eq_LA[[#This Row],[Electricidad y Calor (kilotoneladas CO₂e)]]-AG66,0),0)</f>
        <v>4600</v>
      </c>
      <c r="AI67" s="5">
        <f>IF(A66=Emisiones_CO2_CO2eq_LA[[#This Row],[País]],IFERROR(((Emisiones_CO2_CO2eq_LA[[#This Row],[Electricidad y Calor (kilotoneladas CO₂e)]]-AG66)/AG66)*100,0),0)</f>
        <v>9.1816367265469054</v>
      </c>
      <c r="AJ67" s="5">
        <v>0.30869771326666501</v>
      </c>
    </row>
    <row r="68" spans="1:36" x14ac:dyDescent="0.25">
      <c r="A68" t="s">
        <v>46</v>
      </c>
      <c r="B68" t="s">
        <v>404</v>
      </c>
      <c r="C68" t="s">
        <v>47</v>
      </c>
      <c r="D68">
        <v>2002</v>
      </c>
      <c r="E68">
        <v>21400</v>
      </c>
      <c r="F68">
        <f>IF(A67=Emisiones_CO2_CO2eq_LA[[#This Row],[País]],IFERROR(Emisiones_CO2_CO2eq_LA[[#This Row],[Edificios (kilotoneladas CO₂e)]]-E67,0),0)</f>
        <v>-200</v>
      </c>
      <c r="G68" s="5">
        <f>IF(A67=Emisiones_CO2_CO2eq_LA[[#This Row],[País]],IFERROR(((Emisiones_CO2_CO2eq_LA[[#This Row],[Edificios (kilotoneladas CO₂e)]]-E67)/E67)*100,0),0)</f>
        <v>-0.92592592592592582</v>
      </c>
      <c r="H68" s="5">
        <v>0.119194822266038</v>
      </c>
      <c r="I68">
        <v>14390</v>
      </c>
      <c r="J68">
        <f>IF(A67=Emisiones_CO2_CO2eq_LA[[#This Row],[País]],IFERROR(Emisiones_CO2_CO2eq_LA[[#This Row],[Industria (kilotoneladas CO₂e)]]-I67,0),0)</f>
        <v>-840</v>
      </c>
      <c r="K68" s="5">
        <f>IF(A67=Emisiones_CO2_CO2eq_LA[[#This Row],[País]],IFERROR(((Emisiones_CO2_CO2eq_LA[[#This Row],[Industria (kilotoneladas CO₂e)]]-I67)/I67)*100,0),0)</f>
        <v>-5.51543007222587</v>
      </c>
      <c r="L68" s="5">
        <v>8.0150163196649096E-2</v>
      </c>
      <c r="M68">
        <v>1091170</v>
      </c>
      <c r="N68">
        <f>IF(A67=Emisiones_CO2_CO2eq_LA[[#This Row],[País]],IFERROR(Emisiones_CO2_CO2eq_LA[[#This Row],[UCTUS (kilotoneladas CO₂e)]]-M67,0),0)</f>
        <v>0</v>
      </c>
      <c r="O68" s="5">
        <f>IF(A67=Emisiones_CO2_CO2eq_LA[[#This Row],[País]],IFERROR(((Emisiones_CO2_CO2eq_LA[[#This Row],[UCTUS (kilotoneladas CO₂e)]]-M67)/M67)*100,0),0)</f>
        <v>0</v>
      </c>
      <c r="P68" s="5">
        <v>6.0776548697211696</v>
      </c>
      <c r="Q68">
        <v>15200</v>
      </c>
      <c r="R68">
        <f>IF(A67=Emisiones_CO2_CO2eq_LA[[#This Row],[País]],IFERROR(Emisiones_CO2_CO2eq_LA[[#This Row],[Otras Quemas de Combustible (kilotoneladas CO₂e)]]-Q67,0),0)</f>
        <v>-400</v>
      </c>
      <c r="S68" s="5">
        <f>IF(A67=Emisiones_CO2_CO2eq_LA[[#This Row],[País]],IFERROR(((Emisiones_CO2_CO2eq_LA[[#This Row],[Otras Quemas de Combustible (kilotoneladas CO₂e)]]-Q67)/Q67)*100,0),0)</f>
        <v>-2.5641025641025639</v>
      </c>
      <c r="T68" s="5">
        <v>0.08</v>
      </c>
      <c r="U68">
        <v>129900</v>
      </c>
      <c r="V68">
        <f>IF(A67=Emisiones_CO2_CO2eq_LA[[#This Row],[País]],IFERROR(Emisiones_CO2_CO2eq_LA[[#This Row],[Transporte (kilotoneladas CO₂e)]]-U67,0),0)</f>
        <v>1900</v>
      </c>
      <c r="W68" s="5">
        <f>IF(A67=Emisiones_CO2_CO2eq_LA[[#This Row],[País]],IFERROR(((Emisiones_CO2_CO2eq_LA[[#This Row],[Transporte (kilotoneladas CO₂e)]]-U67)/U67)*100,0),0)</f>
        <v>1.484375</v>
      </c>
      <c r="X68" s="5">
        <v>0.72352371085786804</v>
      </c>
      <c r="Y68">
        <v>81800</v>
      </c>
      <c r="Z68">
        <f>IF(A67=Emisiones_CO2_CO2eq_LA[[#This Row],[País]],IFERROR(Emisiones_CO2_CO2eq_LA[[#This Row],[Manufactura y Construcción (kilotoneladas CO₂e)]]-Y67,0),0)</f>
        <v>2700</v>
      </c>
      <c r="AA68" s="5">
        <f>IF(A67=Emisiones_CO2_CO2eq_LA[[#This Row],[País]],IFERROR(((Emisiones_CO2_CO2eq_LA[[#This Row],[Manufactura y Construcción (kilotoneladas CO₂e)]]-Y67)/Y67)*100,0),0)</f>
        <v>3.4134007585335016</v>
      </c>
      <c r="AB68" s="5">
        <v>0.45561385333467003</v>
      </c>
      <c r="AC68">
        <v>3880</v>
      </c>
      <c r="AD68">
        <f>IF(A67=Emisiones_CO2_CO2eq_LA[[#This Row],[País]],IFERROR(Emisiones_CO2_CO2eq_LA[[#This Row],[Emisiones Fugitivas (kilotoneladas CO₂e)]]-AC67,0),0)</f>
        <v>-880</v>
      </c>
      <c r="AE68" s="5">
        <f>IF(A67=Emisiones_CO2_CO2eq_LA[[#This Row],[País]],IFERROR(((Emisiones_CO2_CO2eq_LA[[#This Row],[Emisiones Fugitivas (kilotoneladas CO₂e)]]-AC67)/AC67)*100,0),0)</f>
        <v>-18.487394957983195</v>
      </c>
      <c r="AF68" s="5">
        <v>2.1611023850104098E-2</v>
      </c>
      <c r="AG68">
        <v>49900</v>
      </c>
      <c r="AH68">
        <f>IF(A67=Emisiones_CO2_CO2eq_LA[[#This Row],[País]],IFERROR(Emisiones_CO2_CO2eq_LA[[#This Row],[Electricidad y Calor (kilotoneladas CO₂e)]]-AG67,0),0)</f>
        <v>-4800</v>
      </c>
      <c r="AI68" s="5">
        <f>IF(A67=Emisiones_CO2_CO2eq_LA[[#This Row],[País]],IFERROR(((Emisiones_CO2_CO2eq_LA[[#This Row],[Electricidad y Calor (kilotoneladas CO₂e)]]-AG67)/AG67)*100,0),0)</f>
        <v>-8.7751371115173669</v>
      </c>
      <c r="AJ68" s="5">
        <v>0.27793559023716402</v>
      </c>
    </row>
    <row r="69" spans="1:36" x14ac:dyDescent="0.25">
      <c r="A69" t="s">
        <v>46</v>
      </c>
      <c r="B69" t="s">
        <v>404</v>
      </c>
      <c r="C69" t="s">
        <v>47</v>
      </c>
      <c r="D69">
        <v>2003</v>
      </c>
      <c r="E69">
        <v>19200</v>
      </c>
      <c r="F69">
        <f>IF(A68=Emisiones_CO2_CO2eq_LA[[#This Row],[País]],IFERROR(Emisiones_CO2_CO2eq_LA[[#This Row],[Edificios (kilotoneladas CO₂e)]]-E68,0),0)</f>
        <v>-2200</v>
      </c>
      <c r="G69" s="5">
        <f>IF(A68=Emisiones_CO2_CO2eq_LA[[#This Row],[País]],IFERROR(((Emisiones_CO2_CO2eq_LA[[#This Row],[Edificios (kilotoneladas CO₂e)]]-E68)/E68)*100,0),0)</f>
        <v>-10.2803738317757</v>
      </c>
      <c r="H69" s="5">
        <v>0.105605337716189</v>
      </c>
      <c r="I69">
        <v>13100</v>
      </c>
      <c r="J69">
        <f>IF(A68=Emisiones_CO2_CO2eq_LA[[#This Row],[País]],IFERROR(Emisiones_CO2_CO2eq_LA[[#This Row],[Industria (kilotoneladas CO₂e)]]-I68,0),0)</f>
        <v>-1290</v>
      </c>
      <c r="K69" s="5">
        <f>IF(A68=Emisiones_CO2_CO2eq_LA[[#This Row],[País]],IFERROR(((Emisiones_CO2_CO2eq_LA[[#This Row],[Industria (kilotoneladas CO₂e)]]-I68)/I68)*100,0),0)</f>
        <v>-8.9645587213342601</v>
      </c>
      <c r="L69" s="5">
        <v>7.2053641879275099E-2</v>
      </c>
      <c r="M69">
        <v>1092790</v>
      </c>
      <c r="N69">
        <f>IF(A68=Emisiones_CO2_CO2eq_LA[[#This Row],[País]],IFERROR(Emisiones_CO2_CO2eq_LA[[#This Row],[UCTUS (kilotoneladas CO₂e)]]-M68,0),0)</f>
        <v>1620</v>
      </c>
      <c r="O69" s="5">
        <f>IF(A68=Emisiones_CO2_CO2eq_LA[[#This Row],[País]],IFERROR(((Emisiones_CO2_CO2eq_LA[[#This Row],[UCTUS (kilotoneladas CO₂e)]]-M68)/M68)*100,0),0)</f>
        <v>0.14846449224227204</v>
      </c>
      <c r="P69" s="5">
        <v>6.0106488022330504</v>
      </c>
      <c r="Q69">
        <v>15300</v>
      </c>
      <c r="R69">
        <f>IF(A68=Emisiones_CO2_CO2eq_LA[[#This Row],[País]],IFERROR(Emisiones_CO2_CO2eq_LA[[#This Row],[Otras Quemas de Combustible (kilotoneladas CO₂e)]]-Q68,0),0)</f>
        <v>100</v>
      </c>
      <c r="S69" s="5">
        <f>IF(A68=Emisiones_CO2_CO2eq_LA[[#This Row],[País]],IFERROR(((Emisiones_CO2_CO2eq_LA[[#This Row],[Otras Quemas de Combustible (kilotoneladas CO₂e)]]-Q68)/Q68)*100,0),0)</f>
        <v>0.6578947368421052</v>
      </c>
      <c r="T69" s="5">
        <v>0.08</v>
      </c>
      <c r="U69">
        <v>127400</v>
      </c>
      <c r="V69">
        <f>IF(A68=Emisiones_CO2_CO2eq_LA[[#This Row],[País]],IFERROR(Emisiones_CO2_CO2eq_LA[[#This Row],[Transporte (kilotoneladas CO₂e)]]-U68,0),0)</f>
        <v>-2500</v>
      </c>
      <c r="W69" s="5">
        <f>IF(A68=Emisiones_CO2_CO2eq_LA[[#This Row],[País]],IFERROR(((Emisiones_CO2_CO2eq_LA[[#This Row],[Transporte (kilotoneladas CO₂e)]]-U68)/U68)*100,0),0)</f>
        <v>-1.9245573518090839</v>
      </c>
      <c r="X69" s="5">
        <v>0.70073541797096595</v>
      </c>
      <c r="Y69">
        <v>80500</v>
      </c>
      <c r="Z69">
        <f>IF(A68=Emisiones_CO2_CO2eq_LA[[#This Row],[País]],IFERROR(Emisiones_CO2_CO2eq_LA[[#This Row],[Manufactura y Construcción (kilotoneladas CO₂e)]]-Y68,0),0)</f>
        <v>-1300</v>
      </c>
      <c r="AA69" s="5">
        <f>IF(A68=Emisiones_CO2_CO2eq_LA[[#This Row],[País]],IFERROR(((Emisiones_CO2_CO2eq_LA[[#This Row],[Manufactura y Construcción (kilotoneladas CO₂e)]]-Y68)/Y68)*100,0),0)</f>
        <v>-1.5892420537897312</v>
      </c>
      <c r="AB69" s="5">
        <v>0.44277237948714798</v>
      </c>
      <c r="AC69">
        <v>2950</v>
      </c>
      <c r="AD69">
        <f>IF(A68=Emisiones_CO2_CO2eq_LA[[#This Row],[País]],IFERROR(Emisiones_CO2_CO2eq_LA[[#This Row],[Emisiones Fugitivas (kilotoneladas CO₂e)]]-AC68,0),0)</f>
        <v>-930</v>
      </c>
      <c r="AE69" s="5">
        <f>IF(A68=Emisiones_CO2_CO2eq_LA[[#This Row],[País]],IFERROR(((Emisiones_CO2_CO2eq_LA[[#This Row],[Emisiones Fugitivas (kilotoneladas CO₂e)]]-AC68)/AC68)*100,0),0)</f>
        <v>-23.969072164948454</v>
      </c>
      <c r="AF69" s="5">
        <v>1.6225820117852001E-2</v>
      </c>
      <c r="AG69">
        <v>50100</v>
      </c>
      <c r="AH69">
        <f>IF(A68=Emisiones_CO2_CO2eq_LA[[#This Row],[País]],IFERROR(Emisiones_CO2_CO2eq_LA[[#This Row],[Electricidad y Calor (kilotoneladas CO₂e)]]-AG68,0),0)</f>
        <v>200</v>
      </c>
      <c r="AI69" s="5">
        <f>IF(A68=Emisiones_CO2_CO2eq_LA[[#This Row],[País]],IFERROR(((Emisiones_CO2_CO2eq_LA[[#This Row],[Electricidad y Calor (kilotoneladas CO₂e)]]-AG68)/AG68)*100,0),0)</f>
        <v>0.40080160320641278</v>
      </c>
      <c r="AJ69" s="5">
        <v>0.27556392810318198</v>
      </c>
    </row>
    <row r="70" spans="1:36" x14ac:dyDescent="0.25">
      <c r="A70" t="s">
        <v>46</v>
      </c>
      <c r="B70" t="s">
        <v>404</v>
      </c>
      <c r="C70" t="s">
        <v>47</v>
      </c>
      <c r="D70">
        <v>2004</v>
      </c>
      <c r="E70">
        <v>19700</v>
      </c>
      <c r="F70">
        <f>IF(A69=Emisiones_CO2_CO2eq_LA[[#This Row],[País]],IFERROR(Emisiones_CO2_CO2eq_LA[[#This Row],[Edificios (kilotoneladas CO₂e)]]-E69,0),0)</f>
        <v>500</v>
      </c>
      <c r="G70" s="5">
        <f>IF(A69=Emisiones_CO2_CO2eq_LA[[#This Row],[País]],IFERROR(((Emisiones_CO2_CO2eq_LA[[#This Row],[Edificios (kilotoneladas CO₂e)]]-E69)/E69)*100,0),0)</f>
        <v>2.604166666666667</v>
      </c>
      <c r="H70" s="5">
        <v>0.107061726248057</v>
      </c>
      <c r="I70">
        <v>13270</v>
      </c>
      <c r="J70">
        <f>IF(A69=Emisiones_CO2_CO2eq_LA[[#This Row],[País]],IFERROR(Emisiones_CO2_CO2eq_LA[[#This Row],[Industria (kilotoneladas CO₂e)]]-I69,0),0)</f>
        <v>170</v>
      </c>
      <c r="K70" s="5">
        <f>IF(A69=Emisiones_CO2_CO2eq_LA[[#This Row],[País]],IFERROR(((Emisiones_CO2_CO2eq_LA[[#This Row],[Industria (kilotoneladas CO₂e)]]-I69)/I69)*100,0),0)</f>
        <v>1.2977099236641221</v>
      </c>
      <c r="L70" s="5">
        <v>7.2117213569122707E-2</v>
      </c>
      <c r="M70">
        <v>1091910</v>
      </c>
      <c r="N70">
        <f>IF(A69=Emisiones_CO2_CO2eq_LA[[#This Row],[País]],IFERROR(Emisiones_CO2_CO2eq_LA[[#This Row],[UCTUS (kilotoneladas CO₂e)]]-M69,0),0)</f>
        <v>-880</v>
      </c>
      <c r="O70" s="5">
        <f>IF(A69=Emisiones_CO2_CO2eq_LA[[#This Row],[País]],IFERROR(((Emisiones_CO2_CO2eq_LA[[#This Row],[UCTUS (kilotoneladas CO₂e)]]-M69)/M69)*100,0),0)</f>
        <v>-8.0527823278031471E-2</v>
      </c>
      <c r="P70" s="5">
        <v>5.9340999750008097</v>
      </c>
      <c r="Q70">
        <v>15200</v>
      </c>
      <c r="R70">
        <f>IF(A69=Emisiones_CO2_CO2eq_LA[[#This Row],[País]],IFERROR(Emisiones_CO2_CO2eq_LA[[#This Row],[Otras Quemas de Combustible (kilotoneladas CO₂e)]]-Q69,0),0)</f>
        <v>-100</v>
      </c>
      <c r="S70" s="5">
        <f>IF(A69=Emisiones_CO2_CO2eq_LA[[#This Row],[País]],IFERROR(((Emisiones_CO2_CO2eq_LA[[#This Row],[Otras Quemas de Combustible (kilotoneladas CO₂e)]]-Q69)/Q69)*100,0),0)</f>
        <v>-0.65359477124183007</v>
      </c>
      <c r="T70" s="5">
        <v>0.08</v>
      </c>
      <c r="U70">
        <v>136300</v>
      </c>
      <c r="V70">
        <f>IF(A69=Emisiones_CO2_CO2eq_LA[[#This Row],[País]],IFERROR(Emisiones_CO2_CO2eq_LA[[#This Row],[Transporte (kilotoneladas CO₂e)]]-U69,0),0)</f>
        <v>8900</v>
      </c>
      <c r="W70" s="5">
        <f>IF(A69=Emisiones_CO2_CO2eq_LA[[#This Row],[País]],IFERROR(((Emisiones_CO2_CO2eq_LA[[#This Row],[Transporte (kilotoneladas CO₂e)]]-U69)/U69)*100,0),0)</f>
        <v>6.9858712715855571</v>
      </c>
      <c r="X70" s="5">
        <v>0.74073671510711603</v>
      </c>
      <c r="Y70">
        <v>83000</v>
      </c>
      <c r="Z70">
        <f>IF(A69=Emisiones_CO2_CO2eq_LA[[#This Row],[País]],IFERROR(Emisiones_CO2_CO2eq_LA[[#This Row],[Manufactura y Construcción (kilotoneladas CO₂e)]]-Y69,0),0)</f>
        <v>2500</v>
      </c>
      <c r="AA70" s="5">
        <f>IF(A69=Emisiones_CO2_CO2eq_LA[[#This Row],[País]],IFERROR(((Emisiones_CO2_CO2eq_LA[[#This Row],[Manufactura y Construcción (kilotoneladas CO₂e)]]-Y69)/Y69)*100,0),0)</f>
        <v>3.1055900621118013</v>
      </c>
      <c r="AB70" s="5">
        <v>0.45107224764409798</v>
      </c>
      <c r="AC70">
        <v>2680</v>
      </c>
      <c r="AD70">
        <f>IF(A69=Emisiones_CO2_CO2eq_LA[[#This Row],[País]],IFERROR(Emisiones_CO2_CO2eq_LA[[#This Row],[Emisiones Fugitivas (kilotoneladas CO₂e)]]-AC69,0),0)</f>
        <v>-270</v>
      </c>
      <c r="AE70" s="5">
        <f>IF(A69=Emisiones_CO2_CO2eq_LA[[#This Row],[País]],IFERROR(((Emisiones_CO2_CO2eq_LA[[#This Row],[Emisiones Fugitivas (kilotoneladas CO₂e)]]-AC69)/AC69)*100,0),0)</f>
        <v>-9.1525423728813564</v>
      </c>
      <c r="AF70" s="5">
        <v>1.45647424540504E-2</v>
      </c>
      <c r="AG70">
        <v>55700</v>
      </c>
      <c r="AH70">
        <f>IF(A69=Emisiones_CO2_CO2eq_LA[[#This Row],[País]],IFERROR(Emisiones_CO2_CO2eq_LA[[#This Row],[Electricidad y Calor (kilotoneladas CO₂e)]]-AG69,0),0)</f>
        <v>5600</v>
      </c>
      <c r="AI70" s="5">
        <f>IF(A69=Emisiones_CO2_CO2eq_LA[[#This Row],[País]],IFERROR(((Emisiones_CO2_CO2eq_LA[[#This Row],[Electricidad y Calor (kilotoneladas CO₂e)]]-AG69)/AG69)*100,0),0)</f>
        <v>11.177644710578843</v>
      </c>
      <c r="AJ70" s="5">
        <v>0.30270752040694299</v>
      </c>
    </row>
    <row r="71" spans="1:36" x14ac:dyDescent="0.25">
      <c r="A71" t="s">
        <v>46</v>
      </c>
      <c r="B71" t="s">
        <v>404</v>
      </c>
      <c r="C71" t="s">
        <v>47</v>
      </c>
      <c r="D71">
        <v>2005</v>
      </c>
      <c r="E71">
        <v>19200</v>
      </c>
      <c r="F71">
        <f>IF(A70=Emisiones_CO2_CO2eq_LA[[#This Row],[País]],IFERROR(Emisiones_CO2_CO2eq_LA[[#This Row],[Edificios (kilotoneladas CO₂e)]]-E70,0),0)</f>
        <v>-500</v>
      </c>
      <c r="G71" s="5">
        <f>IF(A70=Emisiones_CO2_CO2eq_LA[[#This Row],[País]],IFERROR(((Emisiones_CO2_CO2eq_LA[[#This Row],[Edificios (kilotoneladas CO₂e)]]-E70)/E70)*100,0),0)</f>
        <v>-2.5380710659898478</v>
      </c>
      <c r="H71" s="5">
        <v>0.10315536797324899</v>
      </c>
      <c r="I71">
        <v>14350</v>
      </c>
      <c r="J71">
        <f>IF(A70=Emisiones_CO2_CO2eq_LA[[#This Row],[País]],IFERROR(Emisiones_CO2_CO2eq_LA[[#This Row],[Industria (kilotoneladas CO₂e)]]-I70,0),0)</f>
        <v>1080</v>
      </c>
      <c r="K71" s="5">
        <f>IF(A70=Emisiones_CO2_CO2eq_LA[[#This Row],[País]],IFERROR(((Emisiones_CO2_CO2eq_LA[[#This Row],[Industria (kilotoneladas CO₂e)]]-I70)/I70)*100,0),0)</f>
        <v>8.138658628485306</v>
      </c>
      <c r="L71" s="5">
        <v>7.7097892209173596E-2</v>
      </c>
      <c r="M71">
        <v>1091130</v>
      </c>
      <c r="N71">
        <f>IF(A70=Emisiones_CO2_CO2eq_LA[[#This Row],[País]],IFERROR(Emisiones_CO2_CO2eq_LA[[#This Row],[UCTUS (kilotoneladas CO₂e)]]-M70,0),0)</f>
        <v>-780</v>
      </c>
      <c r="O71" s="5">
        <f>IF(A70=Emisiones_CO2_CO2eq_LA[[#This Row],[País]],IFERROR(((Emisiones_CO2_CO2eq_LA[[#This Row],[UCTUS (kilotoneladas CO₂e)]]-M70)/M70)*100,0),0)</f>
        <v>-7.1434458883973956E-2</v>
      </c>
      <c r="P71" s="5">
        <v>5.8622873258672898</v>
      </c>
      <c r="Q71">
        <v>15100</v>
      </c>
      <c r="R71">
        <f>IF(A70=Emisiones_CO2_CO2eq_LA[[#This Row],[País]],IFERROR(Emisiones_CO2_CO2eq_LA[[#This Row],[Otras Quemas de Combustible (kilotoneladas CO₂e)]]-Q70,0),0)</f>
        <v>-100</v>
      </c>
      <c r="S71" s="5">
        <f>IF(A70=Emisiones_CO2_CO2eq_LA[[#This Row],[País]],IFERROR(((Emisiones_CO2_CO2eq_LA[[#This Row],[Otras Quemas de Combustible (kilotoneladas CO₂e)]]-Q70)/Q70)*100,0),0)</f>
        <v>-0.6578947368421052</v>
      </c>
      <c r="T71" s="5">
        <v>0.08</v>
      </c>
      <c r="U71">
        <v>137000</v>
      </c>
      <c r="V71">
        <f>IF(A70=Emisiones_CO2_CO2eq_LA[[#This Row],[País]],IFERROR(Emisiones_CO2_CO2eq_LA[[#This Row],[Transporte (kilotoneladas CO₂e)]]-U70,0),0)</f>
        <v>700</v>
      </c>
      <c r="W71" s="5">
        <f>IF(A70=Emisiones_CO2_CO2eq_LA[[#This Row],[País]],IFERROR(((Emisiones_CO2_CO2eq_LA[[#This Row],[Transporte (kilotoneladas CO₂e)]]-U70)/U70)*100,0),0)</f>
        <v>0.51357300073367573</v>
      </c>
      <c r="X71" s="5">
        <v>0.73605653189245901</v>
      </c>
      <c r="Y71">
        <v>81600</v>
      </c>
      <c r="Z71">
        <f>IF(A70=Emisiones_CO2_CO2eq_LA[[#This Row],[País]],IFERROR(Emisiones_CO2_CO2eq_LA[[#This Row],[Manufactura y Construcción (kilotoneladas CO₂e)]]-Y70,0),0)</f>
        <v>-1400</v>
      </c>
      <c r="AA71" s="5">
        <f>IF(A70=Emisiones_CO2_CO2eq_LA[[#This Row],[País]],IFERROR(((Emisiones_CO2_CO2eq_LA[[#This Row],[Manufactura y Construcción (kilotoneladas CO₂e)]]-Y70)/Y70)*100,0),0)</f>
        <v>-1.6867469879518073</v>
      </c>
      <c r="AB71" s="5">
        <v>0.43841031388631102</v>
      </c>
      <c r="AC71">
        <v>4540</v>
      </c>
      <c r="AD71">
        <f>IF(A70=Emisiones_CO2_CO2eq_LA[[#This Row],[País]],IFERROR(Emisiones_CO2_CO2eq_LA[[#This Row],[Emisiones Fugitivas (kilotoneladas CO₂e)]]-AC70,0),0)</f>
        <v>1860</v>
      </c>
      <c r="AE71" s="5">
        <f>IF(A70=Emisiones_CO2_CO2eq_LA[[#This Row],[País]],IFERROR(((Emisiones_CO2_CO2eq_LA[[#This Row],[Emisiones Fugitivas (kilotoneladas CO₂e)]]-AC70)/AC70)*100,0),0)</f>
        <v>69.402985074626869</v>
      </c>
      <c r="AF71" s="5">
        <v>2.4391946385341302E-2</v>
      </c>
      <c r="AG71">
        <v>57800</v>
      </c>
      <c r="AH71">
        <f>IF(A70=Emisiones_CO2_CO2eq_LA[[#This Row],[País]],IFERROR(Emisiones_CO2_CO2eq_LA[[#This Row],[Electricidad y Calor (kilotoneladas CO₂e)]]-AG70,0),0)</f>
        <v>2100</v>
      </c>
      <c r="AI71" s="5">
        <f>IF(A70=Emisiones_CO2_CO2eq_LA[[#This Row],[País]],IFERROR(((Emisiones_CO2_CO2eq_LA[[#This Row],[Electricidad y Calor (kilotoneladas CO₂e)]]-AG70)/AG70)*100,0),0)</f>
        <v>3.7701974865350087</v>
      </c>
      <c r="AJ71" s="5">
        <v>0.31054063900280299</v>
      </c>
    </row>
    <row r="72" spans="1:36" x14ac:dyDescent="0.25">
      <c r="A72" t="s">
        <v>46</v>
      </c>
      <c r="B72" t="s">
        <v>404</v>
      </c>
      <c r="C72" t="s">
        <v>47</v>
      </c>
      <c r="D72">
        <v>2006</v>
      </c>
      <c r="E72">
        <v>19200</v>
      </c>
      <c r="F72">
        <f>IF(A71=Emisiones_CO2_CO2eq_LA[[#This Row],[País]],IFERROR(Emisiones_CO2_CO2eq_LA[[#This Row],[Edificios (kilotoneladas CO₂e)]]-E71,0),0)</f>
        <v>0</v>
      </c>
      <c r="G72" s="5">
        <f>IF(A71=Emisiones_CO2_CO2eq_LA[[#This Row],[País]],IFERROR(((Emisiones_CO2_CO2eq_LA[[#This Row],[Edificios (kilotoneladas CO₂e)]]-E71)/E71)*100,0),0)</f>
        <v>0</v>
      </c>
      <c r="H72" s="5">
        <v>0.102037015968282</v>
      </c>
      <c r="I72">
        <v>15440</v>
      </c>
      <c r="J72">
        <f>IF(A71=Emisiones_CO2_CO2eq_LA[[#This Row],[País]],IFERROR(Emisiones_CO2_CO2eq_LA[[#This Row],[Industria (kilotoneladas CO₂e)]]-I71,0),0)</f>
        <v>1090</v>
      </c>
      <c r="K72" s="5">
        <f>IF(A71=Emisiones_CO2_CO2eq_LA[[#This Row],[País]],IFERROR(((Emisiones_CO2_CO2eq_LA[[#This Row],[Industria (kilotoneladas CO₂e)]]-I71)/I71)*100,0),0)</f>
        <v>7.5958188153310111</v>
      </c>
      <c r="L72" s="5">
        <v>8.2054767007827406E-2</v>
      </c>
      <c r="M72">
        <v>518240</v>
      </c>
      <c r="N72">
        <f>IF(A71=Emisiones_CO2_CO2eq_LA[[#This Row],[País]],IFERROR(Emisiones_CO2_CO2eq_LA[[#This Row],[UCTUS (kilotoneladas CO₂e)]]-M71,0),0)</f>
        <v>-572890</v>
      </c>
      <c r="O72" s="5">
        <f>IF(A71=Emisiones_CO2_CO2eq_LA[[#This Row],[País]],IFERROR(((Emisiones_CO2_CO2eq_LA[[#This Row],[UCTUS (kilotoneladas CO₂e)]]-M71)/M71)*100,0),0)</f>
        <v>-52.504284549045487</v>
      </c>
      <c r="P72" s="5">
        <v>2.7541491226772301</v>
      </c>
      <c r="Q72">
        <v>15200</v>
      </c>
      <c r="R72">
        <f>IF(A71=Emisiones_CO2_CO2eq_LA[[#This Row],[País]],IFERROR(Emisiones_CO2_CO2eq_LA[[#This Row],[Otras Quemas de Combustible (kilotoneladas CO₂e)]]-Q71,0),0)</f>
        <v>100</v>
      </c>
      <c r="S72" s="5">
        <f>IF(A71=Emisiones_CO2_CO2eq_LA[[#This Row],[País]],IFERROR(((Emisiones_CO2_CO2eq_LA[[#This Row],[Otras Quemas de Combustible (kilotoneladas CO₂e)]]-Q71)/Q71)*100,0),0)</f>
        <v>0.66225165562913912</v>
      </c>
      <c r="T72" s="5">
        <v>0.08</v>
      </c>
      <c r="U72">
        <v>140000</v>
      </c>
      <c r="V72">
        <f>IF(A71=Emisiones_CO2_CO2eq_LA[[#This Row],[País]],IFERROR(Emisiones_CO2_CO2eq_LA[[#This Row],[Transporte (kilotoneladas CO₂e)]]-U71,0),0)</f>
        <v>3000</v>
      </c>
      <c r="W72" s="5">
        <f>IF(A71=Emisiones_CO2_CO2eq_LA[[#This Row],[País]],IFERROR(((Emisiones_CO2_CO2eq_LA[[#This Row],[Transporte (kilotoneladas CO₂e)]]-U71)/U71)*100,0),0)</f>
        <v>2.1897810218978102</v>
      </c>
      <c r="X72" s="5">
        <v>0.74401990810206198</v>
      </c>
      <c r="Y72">
        <v>81700</v>
      </c>
      <c r="Z72">
        <f>IF(A71=Emisiones_CO2_CO2eq_LA[[#This Row],[País]],IFERROR(Emisiones_CO2_CO2eq_LA[[#This Row],[Manufactura y Construcción (kilotoneladas CO₂e)]]-Y71,0),0)</f>
        <v>100</v>
      </c>
      <c r="AA72" s="5">
        <f>IF(A71=Emisiones_CO2_CO2eq_LA[[#This Row],[País]],IFERROR(((Emisiones_CO2_CO2eq_LA[[#This Row],[Manufactura y Construcción (kilotoneladas CO₂e)]]-Y71)/Y71)*100,0),0)</f>
        <v>0.12254901960784313</v>
      </c>
      <c r="AB72" s="5">
        <v>0.43418876065670298</v>
      </c>
      <c r="AC72">
        <v>3390</v>
      </c>
      <c r="AD72">
        <f>IF(A71=Emisiones_CO2_CO2eq_LA[[#This Row],[País]],IFERROR(Emisiones_CO2_CO2eq_LA[[#This Row],[Emisiones Fugitivas (kilotoneladas CO₂e)]]-AC71,0),0)</f>
        <v>-1150</v>
      </c>
      <c r="AE72" s="5">
        <f>IF(A71=Emisiones_CO2_CO2eq_LA[[#This Row],[País]],IFERROR(((Emisiones_CO2_CO2eq_LA[[#This Row],[Emisiones Fugitivas (kilotoneladas CO₂e)]]-AC71)/AC71)*100,0),0)</f>
        <v>-25.330396475770929</v>
      </c>
      <c r="AF72" s="5">
        <v>1.80159106318999E-2</v>
      </c>
      <c r="AG72">
        <v>58000</v>
      </c>
      <c r="AH72">
        <f>IF(A71=Emisiones_CO2_CO2eq_LA[[#This Row],[País]],IFERROR(Emisiones_CO2_CO2eq_LA[[#This Row],[Electricidad y Calor (kilotoneladas CO₂e)]]-AG71,0),0)</f>
        <v>200</v>
      </c>
      <c r="AI72" s="5">
        <f>IF(A71=Emisiones_CO2_CO2eq_LA[[#This Row],[País]],IFERROR(((Emisiones_CO2_CO2eq_LA[[#This Row],[Electricidad y Calor (kilotoneladas CO₂e)]]-AG71)/AG71)*100,0),0)</f>
        <v>0.34602076124567477</v>
      </c>
      <c r="AJ72" s="5">
        <v>0.30823681907085398</v>
      </c>
    </row>
    <row r="73" spans="1:36" x14ac:dyDescent="0.25">
      <c r="A73" t="s">
        <v>46</v>
      </c>
      <c r="B73" t="s">
        <v>404</v>
      </c>
      <c r="C73" t="s">
        <v>47</v>
      </c>
      <c r="D73">
        <v>2007</v>
      </c>
      <c r="E73">
        <v>19900</v>
      </c>
      <c r="F73">
        <f>IF(A72=Emisiones_CO2_CO2eq_LA[[#This Row],[País]],IFERROR(Emisiones_CO2_CO2eq_LA[[#This Row],[Edificios (kilotoneladas CO₂e)]]-E72,0),0)</f>
        <v>700</v>
      </c>
      <c r="G73" s="5">
        <f>IF(A72=Emisiones_CO2_CO2eq_LA[[#This Row],[País]],IFERROR(((Emisiones_CO2_CO2eq_LA[[#This Row],[Edificios (kilotoneladas CO₂e)]]-E72)/E72)*100,0),0)</f>
        <v>3.6458333333333335</v>
      </c>
      <c r="H73" s="5">
        <v>0.104665229053805</v>
      </c>
      <c r="I73">
        <v>17200</v>
      </c>
      <c r="J73">
        <f>IF(A72=Emisiones_CO2_CO2eq_LA[[#This Row],[País]],IFERROR(Emisiones_CO2_CO2eq_LA[[#This Row],[Industria (kilotoneladas CO₂e)]]-I72,0),0)</f>
        <v>1760</v>
      </c>
      <c r="K73" s="5">
        <f>IF(A72=Emisiones_CO2_CO2eq_LA[[#This Row],[País]],IFERROR(((Emisiones_CO2_CO2eq_LA[[#This Row],[Industria (kilotoneladas CO₂e)]]-I72)/I72)*100,0),0)</f>
        <v>11.398963730569948</v>
      </c>
      <c r="L73" s="5">
        <v>9.0464419081680902E-2</v>
      </c>
      <c r="M73">
        <v>518559.99999999901</v>
      </c>
      <c r="N73">
        <f>IF(A72=Emisiones_CO2_CO2eq_LA[[#This Row],[País]],IFERROR(Emisiones_CO2_CO2eq_LA[[#This Row],[UCTUS (kilotoneladas CO₂e)]]-M72,0),0)</f>
        <v>319.99999999901047</v>
      </c>
      <c r="O73" s="5">
        <f>IF(A72=Emisiones_CO2_CO2eq_LA[[#This Row],[País]],IFERROR(((Emisiones_CO2_CO2eq_LA[[#This Row],[UCTUS (kilotoneladas CO₂e)]]-M72)/M72)*100,0),0)</f>
        <v>6.1747452917376211E-2</v>
      </c>
      <c r="P73" s="5">
        <v>2.7273970441277</v>
      </c>
      <c r="Q73">
        <v>16100</v>
      </c>
      <c r="R73">
        <f>IF(A72=Emisiones_CO2_CO2eq_LA[[#This Row],[País]],IFERROR(Emisiones_CO2_CO2eq_LA[[#This Row],[Otras Quemas de Combustible (kilotoneladas CO₂e)]]-Q72,0),0)</f>
        <v>900</v>
      </c>
      <c r="S73" s="5">
        <f>IF(A72=Emisiones_CO2_CO2eq_LA[[#This Row],[País]],IFERROR(((Emisiones_CO2_CO2eq_LA[[#This Row],[Otras Quemas de Combustible (kilotoneladas CO₂e)]]-Q72)/Q72)*100,0),0)</f>
        <v>5.9210526315789469</v>
      </c>
      <c r="T73" s="5">
        <v>0.08</v>
      </c>
      <c r="U73">
        <v>145700</v>
      </c>
      <c r="V73">
        <f>IF(A72=Emisiones_CO2_CO2eq_LA[[#This Row],[País]],IFERROR(Emisiones_CO2_CO2eq_LA[[#This Row],[Transporte (kilotoneladas CO₂e)]]-U72,0),0)</f>
        <v>5700</v>
      </c>
      <c r="W73" s="5">
        <f>IF(A72=Emisiones_CO2_CO2eq_LA[[#This Row],[País]],IFERROR(((Emisiones_CO2_CO2eq_LA[[#This Row],[Transporte (kilotoneladas CO₂e)]]-U72)/U72)*100,0),0)</f>
        <v>4.0714285714285721</v>
      </c>
      <c r="X73" s="5">
        <v>0.76631778256981997</v>
      </c>
      <c r="Y73">
        <v>90700</v>
      </c>
      <c r="Z73">
        <f>IF(A72=Emisiones_CO2_CO2eq_LA[[#This Row],[País]],IFERROR(Emisiones_CO2_CO2eq_LA[[#This Row],[Manufactura y Construcción (kilotoneladas CO₂e)]]-Y72,0),0)</f>
        <v>9000</v>
      </c>
      <c r="AA73" s="5">
        <f>IF(A72=Emisiones_CO2_CO2eq_LA[[#This Row],[País]],IFERROR(((Emisiones_CO2_CO2eq_LA[[#This Row],[Manufactura y Construcción (kilotoneladas CO₂e)]]-Y72)/Y72)*100,0),0)</f>
        <v>11.015911872705018</v>
      </c>
      <c r="AB73" s="5">
        <v>0.477042023878399</v>
      </c>
      <c r="AC73">
        <v>3560</v>
      </c>
      <c r="AD73">
        <f>IF(A72=Emisiones_CO2_CO2eq_LA[[#This Row],[País]],IFERROR(Emisiones_CO2_CO2eq_LA[[#This Row],[Emisiones Fugitivas (kilotoneladas CO₂e)]]-AC72,0),0)</f>
        <v>170</v>
      </c>
      <c r="AE73" s="5">
        <f>IF(A72=Emisiones_CO2_CO2eq_LA[[#This Row],[País]],IFERROR(((Emisiones_CO2_CO2eq_LA[[#This Row],[Emisiones Fugitivas (kilotoneladas CO₂e)]]-AC72)/AC72)*100,0),0)</f>
        <v>5.0147492625368733</v>
      </c>
      <c r="AF73" s="5">
        <v>1.87240309262083E-2</v>
      </c>
      <c r="AG73">
        <v>57200</v>
      </c>
      <c r="AH73">
        <f>IF(A72=Emisiones_CO2_CO2eq_LA[[#This Row],[País]],IFERROR(Emisiones_CO2_CO2eq_LA[[#This Row],[Electricidad y Calor (kilotoneladas CO₂e)]]-AG72,0),0)</f>
        <v>-800</v>
      </c>
      <c r="AI73" s="5">
        <f>IF(A72=Emisiones_CO2_CO2eq_LA[[#This Row],[País]],IFERROR(((Emisiones_CO2_CO2eq_LA[[#This Row],[Electricidad y Calor (kilotoneladas CO₂e)]]-AG72)/AG72)*100,0),0)</f>
        <v>-1.3793103448275863</v>
      </c>
      <c r="AJ73" s="5">
        <v>0.30084678903907802</v>
      </c>
    </row>
    <row r="74" spans="1:36" x14ac:dyDescent="0.25">
      <c r="A74" t="s">
        <v>46</v>
      </c>
      <c r="B74" t="s">
        <v>404</v>
      </c>
      <c r="C74" t="s">
        <v>47</v>
      </c>
      <c r="D74">
        <v>2008</v>
      </c>
      <c r="E74">
        <v>19900</v>
      </c>
      <c r="F74">
        <f>IF(A73=Emisiones_CO2_CO2eq_LA[[#This Row],[País]],IFERROR(Emisiones_CO2_CO2eq_LA[[#This Row],[Edificios (kilotoneladas CO₂e)]]-E73,0),0)</f>
        <v>0</v>
      </c>
      <c r="G74" s="5">
        <f>IF(A73=Emisiones_CO2_CO2eq_LA[[#This Row],[País]],IFERROR(((Emisiones_CO2_CO2eq_LA[[#This Row],[Edificios (kilotoneladas CO₂e)]]-E73)/E73)*100,0),0)</f>
        <v>0</v>
      </c>
      <c r="H74" s="5">
        <v>0.103629641201895</v>
      </c>
      <c r="I74">
        <v>18880</v>
      </c>
      <c r="J74">
        <f>IF(A73=Emisiones_CO2_CO2eq_LA[[#This Row],[País]],IFERROR(Emisiones_CO2_CO2eq_LA[[#This Row],[Industria (kilotoneladas CO₂e)]]-I73,0),0)</f>
        <v>1680</v>
      </c>
      <c r="K74" s="5">
        <f>IF(A73=Emisiones_CO2_CO2eq_LA[[#This Row],[País]],IFERROR(((Emisiones_CO2_CO2eq_LA[[#This Row],[Industria (kilotoneladas CO₂e)]]-I73)/I73)*100,0),0)</f>
        <v>9.7674418604651159</v>
      </c>
      <c r="L74" s="5">
        <v>9.8317971150340994E-2</v>
      </c>
      <c r="M74">
        <v>518220</v>
      </c>
      <c r="N74">
        <f>IF(A73=Emisiones_CO2_CO2eq_LA[[#This Row],[País]],IFERROR(Emisiones_CO2_CO2eq_LA[[#This Row],[UCTUS (kilotoneladas CO₂e)]]-M73,0),0)</f>
        <v>-339.99999999901047</v>
      </c>
      <c r="O74" s="5">
        <f>IF(A73=Emisiones_CO2_CO2eq_LA[[#This Row],[País]],IFERROR(((Emisiones_CO2_CO2eq_LA[[#This Row],[UCTUS (kilotoneladas CO₂e)]]-M73)/M73)*100,0),0)</f>
        <v>-6.5566183276575735E-2</v>
      </c>
      <c r="P74" s="5">
        <v>2.6986408373691599</v>
      </c>
      <c r="Q74">
        <v>17900</v>
      </c>
      <c r="R74">
        <f>IF(A73=Emisiones_CO2_CO2eq_LA[[#This Row],[País]],IFERROR(Emisiones_CO2_CO2eq_LA[[#This Row],[Otras Quemas de Combustible (kilotoneladas CO₂e)]]-Q73,0),0)</f>
        <v>1800</v>
      </c>
      <c r="S74" s="5">
        <f>IF(A73=Emisiones_CO2_CO2eq_LA[[#This Row],[País]],IFERROR(((Emisiones_CO2_CO2eq_LA[[#This Row],[Otras Quemas de Combustible (kilotoneladas CO₂e)]]-Q73)/Q73)*100,0),0)</f>
        <v>11.180124223602485</v>
      </c>
      <c r="T74" s="5">
        <v>0.09</v>
      </c>
      <c r="U74">
        <v>151100</v>
      </c>
      <c r="V74">
        <f>IF(A73=Emisiones_CO2_CO2eq_LA[[#This Row],[País]],IFERROR(Emisiones_CO2_CO2eq_LA[[#This Row],[Transporte (kilotoneladas CO₂e)]]-U73,0),0)</f>
        <v>5400</v>
      </c>
      <c r="W74" s="5">
        <f>IF(A73=Emisiones_CO2_CO2eq_LA[[#This Row],[País]],IFERROR(((Emisiones_CO2_CO2eq_LA[[#This Row],[Transporte (kilotoneladas CO₂e)]]-U73)/U73)*100,0),0)</f>
        <v>3.7062457103637612</v>
      </c>
      <c r="X74" s="5">
        <v>0.78685622038223102</v>
      </c>
      <c r="Y74">
        <v>90700</v>
      </c>
      <c r="Z74">
        <f>IF(A73=Emisiones_CO2_CO2eq_LA[[#This Row],[País]],IFERROR(Emisiones_CO2_CO2eq_LA[[#This Row],[Manufactura y Construcción (kilotoneladas CO₂e)]]-Y73,0),0)</f>
        <v>0</v>
      </c>
      <c r="AA74" s="5">
        <f>IF(A73=Emisiones_CO2_CO2eq_LA[[#This Row],[País]],IFERROR(((Emisiones_CO2_CO2eq_LA[[#This Row],[Manufactura y Construcción (kilotoneladas CO₂e)]]-Y73)/Y73)*100,0),0)</f>
        <v>0</v>
      </c>
      <c r="AB74" s="5">
        <v>0.47232203301567399</v>
      </c>
      <c r="AC74">
        <v>3990</v>
      </c>
      <c r="AD74">
        <f>IF(A73=Emisiones_CO2_CO2eq_LA[[#This Row],[País]],IFERROR(Emisiones_CO2_CO2eq_LA[[#This Row],[Emisiones Fugitivas (kilotoneladas CO₂e)]]-AC73,0),0)</f>
        <v>430</v>
      </c>
      <c r="AE74" s="5">
        <f>IF(A73=Emisiones_CO2_CO2eq_LA[[#This Row],[País]],IFERROR(((Emisiones_CO2_CO2eq_LA[[#This Row],[Emisiones Fugitivas (kilotoneladas CO₂e)]]-AC73)/AC73)*100,0),0)</f>
        <v>12.078651685393259</v>
      </c>
      <c r="AF74" s="5">
        <v>2.07780034369629E-2</v>
      </c>
      <c r="AG74">
        <v>68300</v>
      </c>
      <c r="AH74">
        <f>IF(A73=Emisiones_CO2_CO2eq_LA[[#This Row],[País]],IFERROR(Emisiones_CO2_CO2eq_LA[[#This Row],[Electricidad y Calor (kilotoneladas CO₂e)]]-AG73,0),0)</f>
        <v>11100</v>
      </c>
      <c r="AI74" s="5">
        <f>IF(A73=Emisiones_CO2_CO2eq_LA[[#This Row],[País]],IFERROR(((Emisiones_CO2_CO2eq_LA[[#This Row],[Electricidad y Calor (kilotoneladas CO₂e)]]-AG73)/AG73)*100,0),0)</f>
        <v>19.405594405594407</v>
      </c>
      <c r="AJ74" s="5">
        <v>0.35567359266781201</v>
      </c>
    </row>
    <row r="75" spans="1:36" x14ac:dyDescent="0.25">
      <c r="A75" t="s">
        <v>46</v>
      </c>
      <c r="B75" t="s">
        <v>404</v>
      </c>
      <c r="C75" t="s">
        <v>47</v>
      </c>
      <c r="D75">
        <v>2009</v>
      </c>
      <c r="E75">
        <v>19600</v>
      </c>
      <c r="F75">
        <f>IF(A74=Emisiones_CO2_CO2eq_LA[[#This Row],[País]],IFERROR(Emisiones_CO2_CO2eq_LA[[#This Row],[Edificios (kilotoneladas CO₂e)]]-E74,0),0)</f>
        <v>-300</v>
      </c>
      <c r="G75" s="5">
        <f>IF(A74=Emisiones_CO2_CO2eq_LA[[#This Row],[País]],IFERROR(((Emisiones_CO2_CO2eq_LA[[#This Row],[Edificios (kilotoneladas CO₂e)]]-E74)/E74)*100,0),0)</f>
        <v>-1.5075376884422109</v>
      </c>
      <c r="H75" s="5">
        <v>0.101089805872913</v>
      </c>
      <c r="I75">
        <v>19030</v>
      </c>
      <c r="J75">
        <f>IF(A74=Emisiones_CO2_CO2eq_LA[[#This Row],[País]],IFERROR(Emisiones_CO2_CO2eq_LA[[#This Row],[Industria (kilotoneladas CO₂e)]]-I74,0),0)</f>
        <v>150</v>
      </c>
      <c r="K75" s="5">
        <f>IF(A74=Emisiones_CO2_CO2eq_LA[[#This Row],[País]],IFERROR(((Emisiones_CO2_CO2eq_LA[[#This Row],[Industria (kilotoneladas CO₂e)]]-I74)/I74)*100,0),0)</f>
        <v>0.79449152542372881</v>
      </c>
      <c r="L75" s="5">
        <v>9.8149949273548004E-2</v>
      </c>
      <c r="M75">
        <v>519020</v>
      </c>
      <c r="N75">
        <f>IF(A74=Emisiones_CO2_CO2eq_LA[[#This Row],[País]],IFERROR(Emisiones_CO2_CO2eq_LA[[#This Row],[UCTUS (kilotoneladas CO₂e)]]-M74,0),0)</f>
        <v>800</v>
      </c>
      <c r="O75" s="5">
        <f>IF(A74=Emisiones_CO2_CO2eq_LA[[#This Row],[País]],IFERROR(((Emisiones_CO2_CO2eq_LA[[#This Row],[UCTUS (kilotoneladas CO₂e)]]-M74)/M74)*100,0),0)</f>
        <v>0.15437458994249548</v>
      </c>
      <c r="P75" s="5">
        <v>2.6769199512326201</v>
      </c>
      <c r="Q75">
        <v>17400</v>
      </c>
      <c r="R75">
        <f>IF(A74=Emisiones_CO2_CO2eq_LA[[#This Row],[País]],IFERROR(Emisiones_CO2_CO2eq_LA[[#This Row],[Otras Quemas de Combustible (kilotoneladas CO₂e)]]-Q74,0),0)</f>
        <v>-500</v>
      </c>
      <c r="S75" s="5">
        <f>IF(A74=Emisiones_CO2_CO2eq_LA[[#This Row],[País]],IFERROR(((Emisiones_CO2_CO2eq_LA[[#This Row],[Otras Quemas de Combustible (kilotoneladas CO₂e)]]-Q74)/Q74)*100,0),0)</f>
        <v>-2.7932960893854748</v>
      </c>
      <c r="T75" s="5">
        <v>0.09</v>
      </c>
      <c r="U75">
        <v>148500</v>
      </c>
      <c r="V75">
        <f>IF(A74=Emisiones_CO2_CO2eq_LA[[#This Row],[País]],IFERROR(Emisiones_CO2_CO2eq_LA[[#This Row],[Transporte (kilotoneladas CO₂e)]]-U74,0),0)</f>
        <v>-2600</v>
      </c>
      <c r="W75" s="5">
        <f>IF(A74=Emisiones_CO2_CO2eq_LA[[#This Row],[País]],IFERROR(((Emisiones_CO2_CO2eq_LA[[#This Row],[Transporte (kilotoneladas CO₂e)]]-U74)/U74)*100,0),0)</f>
        <v>-1.7207147584381206</v>
      </c>
      <c r="X75" s="5">
        <v>0.76591000878202198</v>
      </c>
      <c r="Y75">
        <v>81700</v>
      </c>
      <c r="Z75">
        <f>IF(A74=Emisiones_CO2_CO2eq_LA[[#This Row],[País]],IFERROR(Emisiones_CO2_CO2eq_LA[[#This Row],[Manufactura y Construcción (kilotoneladas CO₂e)]]-Y74,0),0)</f>
        <v>-9000</v>
      </c>
      <c r="AA75" s="5">
        <f>IF(A74=Emisiones_CO2_CO2eq_LA[[#This Row],[País]],IFERROR(((Emisiones_CO2_CO2eq_LA[[#This Row],[Manufactura y Construcción (kilotoneladas CO₂e)]]-Y74)/Y74)*100,0),0)</f>
        <v>-9.9228224917309813</v>
      </c>
      <c r="AB75" s="5">
        <v>0.42137944590903098</v>
      </c>
      <c r="AC75">
        <v>6290</v>
      </c>
      <c r="AD75">
        <f>IF(A74=Emisiones_CO2_CO2eq_LA[[#This Row],[País]],IFERROR(Emisiones_CO2_CO2eq_LA[[#This Row],[Emisiones Fugitivas (kilotoneladas CO₂e)]]-AC74,0),0)</f>
        <v>2300</v>
      </c>
      <c r="AE75" s="5">
        <f>IF(A74=Emisiones_CO2_CO2eq_LA[[#This Row],[País]],IFERROR(((Emisiones_CO2_CO2eq_LA[[#This Row],[Emisiones Fugitivas (kilotoneladas CO₂e)]]-AC74)/AC74)*100,0),0)</f>
        <v>57.644110275689222</v>
      </c>
      <c r="AF75" s="5">
        <v>3.2441575456154302E-2</v>
      </c>
      <c r="AG75">
        <v>57300</v>
      </c>
      <c r="AH75">
        <f>IF(A74=Emisiones_CO2_CO2eq_LA[[#This Row],[País]],IFERROR(Emisiones_CO2_CO2eq_LA[[#This Row],[Electricidad y Calor (kilotoneladas CO₂e)]]-AG74,0),0)</f>
        <v>-11000</v>
      </c>
      <c r="AI75" s="5">
        <f>IF(A74=Emisiones_CO2_CO2eq_LA[[#This Row],[País]],IFERROR(((Emisiones_CO2_CO2eq_LA[[#This Row],[Electricidad y Calor (kilotoneladas CO₂e)]]-AG74)/AG74)*100,0),0)</f>
        <v>-16.105417276720353</v>
      </c>
      <c r="AJ75" s="5">
        <v>0.29553295288356801</v>
      </c>
    </row>
    <row r="76" spans="1:36" x14ac:dyDescent="0.25">
      <c r="A76" t="s">
        <v>46</v>
      </c>
      <c r="B76" t="s">
        <v>404</v>
      </c>
      <c r="C76" t="s">
        <v>47</v>
      </c>
      <c r="D76">
        <v>2010</v>
      </c>
      <c r="E76">
        <v>19800</v>
      </c>
      <c r="F76">
        <f>IF(A75=Emisiones_CO2_CO2eq_LA[[#This Row],[País]],IFERROR(Emisiones_CO2_CO2eq_LA[[#This Row],[Edificios (kilotoneladas CO₂e)]]-E75,0),0)</f>
        <v>200</v>
      </c>
      <c r="G76" s="5">
        <f>IF(A75=Emisiones_CO2_CO2eq_LA[[#This Row],[País]],IFERROR(((Emisiones_CO2_CO2eq_LA[[#This Row],[Edificios (kilotoneladas CO₂e)]]-E75)/E75)*100,0),0)</f>
        <v>1.0204081632653061</v>
      </c>
      <c r="H76" s="5">
        <v>0.101168030902234</v>
      </c>
      <c r="I76">
        <v>21290</v>
      </c>
      <c r="J76">
        <f>IF(A75=Emisiones_CO2_CO2eq_LA[[#This Row],[País]],IFERROR(Emisiones_CO2_CO2eq_LA[[#This Row],[Industria (kilotoneladas CO₂e)]]-I75,0),0)</f>
        <v>2260</v>
      </c>
      <c r="K76" s="5">
        <f>IF(A75=Emisiones_CO2_CO2eq_LA[[#This Row],[País]],IFERROR(((Emisiones_CO2_CO2eq_LA[[#This Row],[Industria (kilotoneladas CO₂e)]]-I75)/I75)*100,0),0)</f>
        <v>11.875985286389911</v>
      </c>
      <c r="L76" s="5">
        <v>0.108781180702453</v>
      </c>
      <c r="M76">
        <v>518390</v>
      </c>
      <c r="N76">
        <f>IF(A75=Emisiones_CO2_CO2eq_LA[[#This Row],[País]],IFERROR(Emisiones_CO2_CO2eq_LA[[#This Row],[UCTUS (kilotoneladas CO₂e)]]-M75,0),0)</f>
        <v>-630</v>
      </c>
      <c r="O76" s="5">
        <f>IF(A75=Emisiones_CO2_CO2eq_LA[[#This Row],[País]],IFERROR(((Emisiones_CO2_CO2eq_LA[[#This Row],[UCTUS (kilotoneladas CO₂e)]]-M75)/M75)*100,0),0)</f>
        <v>-0.12138260567993527</v>
      </c>
      <c r="P76" s="5">
        <v>2.64871189592977</v>
      </c>
      <c r="Q76">
        <v>18200</v>
      </c>
      <c r="R76">
        <f>IF(A75=Emisiones_CO2_CO2eq_LA[[#This Row],[País]],IFERROR(Emisiones_CO2_CO2eq_LA[[#This Row],[Otras Quemas de Combustible (kilotoneladas CO₂e)]]-Q75,0),0)</f>
        <v>800</v>
      </c>
      <c r="S76" s="5">
        <f>IF(A75=Emisiones_CO2_CO2eq_LA[[#This Row],[País]],IFERROR(((Emisiones_CO2_CO2eq_LA[[#This Row],[Otras Quemas de Combustible (kilotoneladas CO₂e)]]-Q75)/Q75)*100,0),0)</f>
        <v>4.5977011494252871</v>
      </c>
      <c r="T76" s="5">
        <v>0.09</v>
      </c>
      <c r="U76">
        <v>167700</v>
      </c>
      <c r="V76">
        <f>IF(A75=Emisiones_CO2_CO2eq_LA[[#This Row],[País]],IFERROR(Emisiones_CO2_CO2eq_LA[[#This Row],[Transporte (kilotoneladas CO₂e)]]-U75,0),0)</f>
        <v>19200</v>
      </c>
      <c r="W76" s="5">
        <f>IF(A75=Emisiones_CO2_CO2eq_LA[[#This Row],[País]],IFERROR(((Emisiones_CO2_CO2eq_LA[[#This Row],[Transporte (kilotoneladas CO₂e)]]-U75)/U75)*100,0),0)</f>
        <v>12.929292929292929</v>
      </c>
      <c r="X76" s="5">
        <v>0.85686256476286804</v>
      </c>
      <c r="Y76">
        <v>95900</v>
      </c>
      <c r="Z76">
        <f>IF(A75=Emisiones_CO2_CO2eq_LA[[#This Row],[País]],IFERROR(Emisiones_CO2_CO2eq_LA[[#This Row],[Manufactura y Construcción (kilotoneladas CO₂e)]]-Y75,0),0)</f>
        <v>14200</v>
      </c>
      <c r="AA76" s="5">
        <f>IF(A75=Emisiones_CO2_CO2eq_LA[[#This Row],[País]],IFERROR(((Emisiones_CO2_CO2eq_LA[[#This Row],[Manufactura y Construcción (kilotoneladas CO₂e)]]-Y75)/Y75)*100,0),0)</f>
        <v>17.380660954712361</v>
      </c>
      <c r="AB76" s="5">
        <v>0.49000071532951101</v>
      </c>
      <c r="AC76">
        <v>4430</v>
      </c>
      <c r="AD76">
        <f>IF(A75=Emisiones_CO2_CO2eq_LA[[#This Row],[País]],IFERROR(Emisiones_CO2_CO2eq_LA[[#This Row],[Emisiones Fugitivas (kilotoneladas CO₂e)]]-AC75,0),0)</f>
        <v>-1860</v>
      </c>
      <c r="AE76" s="5">
        <f>IF(A75=Emisiones_CO2_CO2eq_LA[[#This Row],[País]],IFERROR(((Emisiones_CO2_CO2eq_LA[[#This Row],[Emisiones Fugitivas (kilotoneladas CO₂e)]]-AC75)/AC75)*100,0),0)</f>
        <v>-29.570747217806044</v>
      </c>
      <c r="AF76" s="5">
        <v>2.26350695402475E-2</v>
      </c>
      <c r="AG76">
        <v>69000</v>
      </c>
      <c r="AH76">
        <f>IF(A75=Emisiones_CO2_CO2eq_LA[[#This Row],[País]],IFERROR(Emisiones_CO2_CO2eq_LA[[#This Row],[Electricidad y Calor (kilotoneladas CO₂e)]]-AG75,0),0)</f>
        <v>11700</v>
      </c>
      <c r="AI76" s="5">
        <f>IF(A75=Emisiones_CO2_CO2eq_LA[[#This Row],[País]],IFERROR(((Emisiones_CO2_CO2eq_LA[[#This Row],[Electricidad y Calor (kilotoneladas CO₂e)]]-AG75)/AG75)*100,0),0)</f>
        <v>20.418848167539267</v>
      </c>
      <c r="AJ76" s="5">
        <v>0.352555259204757</v>
      </c>
    </row>
    <row r="77" spans="1:36" x14ac:dyDescent="0.25">
      <c r="A77" t="s">
        <v>46</v>
      </c>
      <c r="B77" t="s">
        <v>404</v>
      </c>
      <c r="C77" t="s">
        <v>47</v>
      </c>
      <c r="D77">
        <v>2011</v>
      </c>
      <c r="E77">
        <v>20100</v>
      </c>
      <c r="F77">
        <f>IF(A76=Emisiones_CO2_CO2eq_LA[[#This Row],[País]],IFERROR(Emisiones_CO2_CO2eq_LA[[#This Row],[Edificios (kilotoneladas CO₂e)]]-E76,0),0)</f>
        <v>300</v>
      </c>
      <c r="G77" s="5">
        <f>IF(A76=Emisiones_CO2_CO2eq_LA[[#This Row],[País]],IFERROR(((Emisiones_CO2_CO2eq_LA[[#This Row],[Edificios (kilotoneladas CO₂e)]]-E76)/E76)*100,0),0)</f>
        <v>1.5151515151515151</v>
      </c>
      <c r="H77" s="5">
        <v>0.101764418833428</v>
      </c>
      <c r="I77">
        <v>23080</v>
      </c>
      <c r="J77">
        <f>IF(A76=Emisiones_CO2_CO2eq_LA[[#This Row],[País]],IFERROR(Emisiones_CO2_CO2eq_LA[[#This Row],[Industria (kilotoneladas CO₂e)]]-I76,0),0)</f>
        <v>1790</v>
      </c>
      <c r="K77" s="5">
        <f>IF(A76=Emisiones_CO2_CO2eq_LA[[#This Row],[País]],IFERROR(((Emisiones_CO2_CO2eq_LA[[#This Row],[Industria (kilotoneladas CO₂e)]]-I76)/I76)*100,0),0)</f>
        <v>8.4077031470173793</v>
      </c>
      <c r="L77" s="5">
        <v>0.11685187993410601</v>
      </c>
      <c r="M77">
        <v>294340</v>
      </c>
      <c r="N77">
        <f>IF(A76=Emisiones_CO2_CO2eq_LA[[#This Row],[País]],IFERROR(Emisiones_CO2_CO2eq_LA[[#This Row],[UCTUS (kilotoneladas CO₂e)]]-M76,0),0)</f>
        <v>-224050</v>
      </c>
      <c r="O77" s="5">
        <f>IF(A76=Emisiones_CO2_CO2eq_LA[[#This Row],[País]],IFERROR(((Emisiones_CO2_CO2eq_LA[[#This Row],[UCTUS (kilotoneladas CO₂e)]]-M76)/M76)*100,0),0)</f>
        <v>-43.220355330928449</v>
      </c>
      <c r="P77" s="5">
        <v>1.49021587260852</v>
      </c>
      <c r="Q77">
        <v>17700</v>
      </c>
      <c r="R77">
        <f>IF(A76=Emisiones_CO2_CO2eq_LA[[#This Row],[País]],IFERROR(Emisiones_CO2_CO2eq_LA[[#This Row],[Otras Quemas de Combustible (kilotoneladas CO₂e)]]-Q76,0),0)</f>
        <v>-500</v>
      </c>
      <c r="S77" s="5">
        <f>IF(A76=Emisiones_CO2_CO2eq_LA[[#This Row],[País]],IFERROR(((Emisiones_CO2_CO2eq_LA[[#This Row],[Otras Quemas de Combustible (kilotoneladas CO₂e)]]-Q76)/Q76)*100,0),0)</f>
        <v>-2.7472527472527473</v>
      </c>
      <c r="T77" s="5">
        <v>0.09</v>
      </c>
      <c r="U77">
        <v>183800</v>
      </c>
      <c r="V77">
        <f>IF(A76=Emisiones_CO2_CO2eq_LA[[#This Row],[País]],IFERROR(Emisiones_CO2_CO2eq_LA[[#This Row],[Transporte (kilotoneladas CO₂e)]]-U76,0),0)</f>
        <v>16100</v>
      </c>
      <c r="W77" s="5">
        <f>IF(A76=Emisiones_CO2_CO2eq_LA[[#This Row],[País]],IFERROR(((Emisiones_CO2_CO2eq_LA[[#This Row],[Transporte (kilotoneladas CO₂e)]]-U76)/U76)*100,0),0)</f>
        <v>9.6004770423375074</v>
      </c>
      <c r="X77" s="5">
        <v>0.93056219808876495</v>
      </c>
      <c r="Y77">
        <v>105300</v>
      </c>
      <c r="Z77">
        <f>IF(A76=Emisiones_CO2_CO2eq_LA[[#This Row],[País]],IFERROR(Emisiones_CO2_CO2eq_LA[[#This Row],[Manufactura y Construcción (kilotoneladas CO₂e)]]-Y76,0),0)</f>
        <v>9400</v>
      </c>
      <c r="AA77" s="5">
        <f>IF(A76=Emisiones_CO2_CO2eq_LA[[#This Row],[País]],IFERROR(((Emisiones_CO2_CO2eq_LA[[#This Row],[Manufactura y Construcción (kilotoneladas CO₂e)]]-Y76)/Y76)*100,0),0)</f>
        <v>9.801876955161628</v>
      </c>
      <c r="AB77" s="5">
        <v>0.53312404493333398</v>
      </c>
      <c r="AC77">
        <v>3230</v>
      </c>
      <c r="AD77">
        <f>IF(A76=Emisiones_CO2_CO2eq_LA[[#This Row],[País]],IFERROR(Emisiones_CO2_CO2eq_LA[[#This Row],[Emisiones Fugitivas (kilotoneladas CO₂e)]]-AC76,0),0)</f>
        <v>-1200</v>
      </c>
      <c r="AE77" s="5">
        <f>IF(A76=Emisiones_CO2_CO2eq_LA[[#This Row],[País]],IFERROR(((Emisiones_CO2_CO2eq_LA[[#This Row],[Emisiones Fugitivas (kilotoneladas CO₂e)]]-AC76)/AC76)*100,0),0)</f>
        <v>-27.088036117381492</v>
      </c>
      <c r="AF77" s="5">
        <v>1.6353187703083302E-2</v>
      </c>
      <c r="AG77">
        <v>62900</v>
      </c>
      <c r="AH77">
        <f>IF(A76=Emisiones_CO2_CO2eq_LA[[#This Row],[País]],IFERROR(Emisiones_CO2_CO2eq_LA[[#This Row],[Electricidad y Calor (kilotoneladas CO₂e)]]-AG76,0),0)</f>
        <v>-6100</v>
      </c>
      <c r="AI77" s="5">
        <f>IF(A76=Emisiones_CO2_CO2eq_LA[[#This Row],[País]],IFERROR(((Emisiones_CO2_CO2eq_LA[[#This Row],[Electricidad y Calor (kilotoneladas CO₂e)]]-AG76)/AG76)*100,0),0)</f>
        <v>-8.8405797101449277</v>
      </c>
      <c r="AJ77" s="5">
        <v>0.318456813165306</v>
      </c>
    </row>
    <row r="78" spans="1:36" x14ac:dyDescent="0.25">
      <c r="A78" t="s">
        <v>46</v>
      </c>
      <c r="B78" t="s">
        <v>404</v>
      </c>
      <c r="C78" t="s">
        <v>47</v>
      </c>
      <c r="D78">
        <v>2012</v>
      </c>
      <c r="E78">
        <v>20000</v>
      </c>
      <c r="F78">
        <f>IF(A77=Emisiones_CO2_CO2eq_LA[[#This Row],[País]],IFERROR(Emisiones_CO2_CO2eq_LA[[#This Row],[Edificios (kilotoneladas CO₂e)]]-E77,0),0)</f>
        <v>-100</v>
      </c>
      <c r="G78" s="5">
        <f>IF(A77=Emisiones_CO2_CO2eq_LA[[#This Row],[País]],IFERROR(((Emisiones_CO2_CO2eq_LA[[#This Row],[Edificios (kilotoneladas CO₂e)]]-E77)/E77)*100,0),0)</f>
        <v>-0.49751243781094528</v>
      </c>
      <c r="H78" s="5">
        <v>0.100357771440875</v>
      </c>
      <c r="I78">
        <v>24960</v>
      </c>
      <c r="J78">
        <f>IF(A77=Emisiones_CO2_CO2eq_LA[[#This Row],[País]],IFERROR(Emisiones_CO2_CO2eq_LA[[#This Row],[Industria (kilotoneladas CO₂e)]]-I77,0),0)</f>
        <v>1880</v>
      </c>
      <c r="K78" s="5">
        <f>IF(A77=Emisiones_CO2_CO2eq_LA[[#This Row],[País]],IFERROR(((Emisiones_CO2_CO2eq_LA[[#This Row],[Industria (kilotoneladas CO₂e)]]-I77)/I77)*100,0),0)</f>
        <v>8.1455805892547666</v>
      </c>
      <c r="L78" s="5">
        <v>0.125246498758213</v>
      </c>
      <c r="M78">
        <v>294340</v>
      </c>
      <c r="N78">
        <f>IF(A77=Emisiones_CO2_CO2eq_LA[[#This Row],[País]],IFERROR(Emisiones_CO2_CO2eq_LA[[#This Row],[UCTUS (kilotoneladas CO₂e)]]-M77,0),0)</f>
        <v>0</v>
      </c>
      <c r="O78" s="5">
        <f>IF(A77=Emisiones_CO2_CO2eq_LA[[#This Row],[País]],IFERROR(((Emisiones_CO2_CO2eq_LA[[#This Row],[UCTUS (kilotoneladas CO₂e)]]-M77)/M77)*100,0),0)</f>
        <v>0</v>
      </c>
      <c r="P78" s="5">
        <v>1.47696532229536</v>
      </c>
      <c r="Q78">
        <v>18400</v>
      </c>
      <c r="R78">
        <f>IF(A77=Emisiones_CO2_CO2eq_LA[[#This Row],[País]],IFERROR(Emisiones_CO2_CO2eq_LA[[#This Row],[Otras Quemas de Combustible (kilotoneladas CO₂e)]]-Q77,0),0)</f>
        <v>700</v>
      </c>
      <c r="S78" s="5">
        <f>IF(A77=Emisiones_CO2_CO2eq_LA[[#This Row],[País]],IFERROR(((Emisiones_CO2_CO2eq_LA[[#This Row],[Otras Quemas de Combustible (kilotoneladas CO₂e)]]-Q77)/Q77)*100,0),0)</f>
        <v>3.9548022598870061</v>
      </c>
      <c r="T78" s="5">
        <v>0.09</v>
      </c>
      <c r="U78">
        <v>200900</v>
      </c>
      <c r="V78">
        <f>IF(A77=Emisiones_CO2_CO2eq_LA[[#This Row],[País]],IFERROR(Emisiones_CO2_CO2eq_LA[[#This Row],[Transporte (kilotoneladas CO₂e)]]-U77,0),0)</f>
        <v>17100</v>
      </c>
      <c r="W78" s="5">
        <f>IF(A77=Emisiones_CO2_CO2eq_LA[[#This Row],[País]],IFERROR(((Emisiones_CO2_CO2eq_LA[[#This Row],[Transporte (kilotoneladas CO₂e)]]-U77)/U77)*100,0),0)</f>
        <v>9.3035908596300327</v>
      </c>
      <c r="X78" s="5">
        <v>1.00809381412359</v>
      </c>
      <c r="Y78">
        <v>101400</v>
      </c>
      <c r="Z78">
        <f>IF(A77=Emisiones_CO2_CO2eq_LA[[#This Row],[País]],IFERROR(Emisiones_CO2_CO2eq_LA[[#This Row],[Manufactura y Construcción (kilotoneladas CO₂e)]]-Y77,0),0)</f>
        <v>-3900</v>
      </c>
      <c r="AA78" s="5">
        <f>IF(A77=Emisiones_CO2_CO2eq_LA[[#This Row],[País]],IFERROR(((Emisiones_CO2_CO2eq_LA[[#This Row],[Manufactura y Construcción (kilotoneladas CO₂e)]]-Y77)/Y77)*100,0),0)</f>
        <v>-3.7037037037037033</v>
      </c>
      <c r="AB78" s="5">
        <v>0.50881390120523995</v>
      </c>
      <c r="AC78">
        <v>2680</v>
      </c>
      <c r="AD78">
        <f>IF(A77=Emisiones_CO2_CO2eq_LA[[#This Row],[País]],IFERROR(Emisiones_CO2_CO2eq_LA[[#This Row],[Emisiones Fugitivas (kilotoneladas CO₂e)]]-AC77,0),0)</f>
        <v>-550</v>
      </c>
      <c r="AE78" s="5">
        <f>IF(A77=Emisiones_CO2_CO2eq_LA[[#This Row],[País]],IFERROR(((Emisiones_CO2_CO2eq_LA[[#This Row],[Emisiones Fugitivas (kilotoneladas CO₂e)]]-AC77)/AC77)*100,0),0)</f>
        <v>-17.027863777089784</v>
      </c>
      <c r="AF78" s="5">
        <v>1.34479413730773E-2</v>
      </c>
      <c r="AG78">
        <v>81700</v>
      </c>
      <c r="AH78">
        <f>IF(A77=Emisiones_CO2_CO2eq_LA[[#This Row],[País]],IFERROR(Emisiones_CO2_CO2eq_LA[[#This Row],[Electricidad y Calor (kilotoneladas CO₂e)]]-AG77,0),0)</f>
        <v>18800</v>
      </c>
      <c r="AI78" s="5">
        <f>IF(A77=Emisiones_CO2_CO2eq_LA[[#This Row],[País]],IFERROR(((Emisiones_CO2_CO2eq_LA[[#This Row],[Electricidad y Calor (kilotoneladas CO₂e)]]-AG77)/AG77)*100,0),0)</f>
        <v>29.888712241653419</v>
      </c>
      <c r="AJ78" s="5">
        <v>0.409961496335977</v>
      </c>
    </row>
    <row r="79" spans="1:36" x14ac:dyDescent="0.25">
      <c r="A79" t="s">
        <v>46</v>
      </c>
      <c r="B79" t="s">
        <v>404</v>
      </c>
      <c r="C79" t="s">
        <v>47</v>
      </c>
      <c r="D79">
        <v>2013</v>
      </c>
      <c r="E79">
        <v>20400</v>
      </c>
      <c r="F79">
        <f>IF(A78=Emisiones_CO2_CO2eq_LA[[#This Row],[País]],IFERROR(Emisiones_CO2_CO2eq_LA[[#This Row],[Edificios (kilotoneladas CO₂e)]]-E78,0),0)</f>
        <v>400</v>
      </c>
      <c r="G79" s="5">
        <f>IF(A78=Emisiones_CO2_CO2eq_LA[[#This Row],[País]],IFERROR(((Emisiones_CO2_CO2eq_LA[[#This Row],[Edificios (kilotoneladas CO₂e)]]-E78)/E78)*100,0),0)</f>
        <v>2</v>
      </c>
      <c r="H79" s="5">
        <v>0.101474362800692</v>
      </c>
      <c r="I79">
        <v>25200</v>
      </c>
      <c r="J79">
        <f>IF(A78=Emisiones_CO2_CO2eq_LA[[#This Row],[País]],IFERROR(Emisiones_CO2_CO2eq_LA[[#This Row],[Industria (kilotoneladas CO₂e)]]-I78,0),0)</f>
        <v>240</v>
      </c>
      <c r="K79" s="5">
        <f>IF(A78=Emisiones_CO2_CO2eq_LA[[#This Row],[País]],IFERROR(((Emisiones_CO2_CO2eq_LA[[#This Row],[Industria (kilotoneladas CO₂e)]]-I78)/I78)*100,0),0)</f>
        <v>0.96153846153846156</v>
      </c>
      <c r="L79" s="5">
        <v>0.12535068345967801</v>
      </c>
      <c r="M79">
        <v>294340</v>
      </c>
      <c r="N79">
        <f>IF(A78=Emisiones_CO2_CO2eq_LA[[#This Row],[País]],IFERROR(Emisiones_CO2_CO2eq_LA[[#This Row],[UCTUS (kilotoneladas CO₂e)]]-M78,0),0)</f>
        <v>0</v>
      </c>
      <c r="O79" s="5">
        <f>IF(A78=Emisiones_CO2_CO2eq_LA[[#This Row],[País]],IFERROR(((Emisiones_CO2_CO2eq_LA[[#This Row],[UCTUS (kilotoneladas CO₂e)]]-M78)/M78)*100,0),0)</f>
        <v>0</v>
      </c>
      <c r="P79" s="5">
        <v>1.4641158797429299</v>
      </c>
      <c r="Q79">
        <v>18400</v>
      </c>
      <c r="R79">
        <f>IF(A78=Emisiones_CO2_CO2eq_LA[[#This Row],[País]],IFERROR(Emisiones_CO2_CO2eq_LA[[#This Row],[Otras Quemas de Combustible (kilotoneladas CO₂e)]]-Q78,0),0)</f>
        <v>0</v>
      </c>
      <c r="S79" s="5">
        <f>IF(A78=Emisiones_CO2_CO2eq_LA[[#This Row],[País]],IFERROR(((Emisiones_CO2_CO2eq_LA[[#This Row],[Otras Quemas de Combustible (kilotoneladas CO₂e)]]-Q78)/Q78)*100,0),0)</f>
        <v>0</v>
      </c>
      <c r="T79" s="5">
        <v>0.09</v>
      </c>
      <c r="U79">
        <v>208100</v>
      </c>
      <c r="V79">
        <f>IF(A78=Emisiones_CO2_CO2eq_LA[[#This Row],[País]],IFERROR(Emisiones_CO2_CO2eq_LA[[#This Row],[Transporte (kilotoneladas CO₂e)]]-U78,0),0)</f>
        <v>7200</v>
      </c>
      <c r="W79" s="5">
        <f>IF(A78=Emisiones_CO2_CO2eq_LA[[#This Row],[País]],IFERROR(((Emisiones_CO2_CO2eq_LA[[#This Row],[Transporte (kilotoneladas CO₂e)]]-U78)/U78)*100,0),0)</f>
        <v>3.5838725734196117</v>
      </c>
      <c r="X79" s="5">
        <v>1.0351379852364699</v>
      </c>
      <c r="Y79">
        <v>98800</v>
      </c>
      <c r="Z79">
        <f>IF(A78=Emisiones_CO2_CO2eq_LA[[#This Row],[País]],IFERROR(Emisiones_CO2_CO2eq_LA[[#This Row],[Manufactura y Construcción (kilotoneladas CO₂e)]]-Y78,0),0)</f>
        <v>-2600</v>
      </c>
      <c r="AA79" s="5">
        <f>IF(A78=Emisiones_CO2_CO2eq_LA[[#This Row],[País]],IFERROR(((Emisiones_CO2_CO2eq_LA[[#This Row],[Manufactura y Construcción (kilotoneladas CO₂e)]]-Y78)/Y78)*100,0),0)</f>
        <v>-2.5641025641025639</v>
      </c>
      <c r="AB79" s="5">
        <v>0.49145426689747101</v>
      </c>
      <c r="AC79">
        <v>2410</v>
      </c>
      <c r="AD79">
        <f>IF(A78=Emisiones_CO2_CO2eq_LA[[#This Row],[País]],IFERROR(Emisiones_CO2_CO2eq_LA[[#This Row],[Emisiones Fugitivas (kilotoneladas CO₂e)]]-AC78,0),0)</f>
        <v>-270</v>
      </c>
      <c r="AE79" s="5">
        <f>IF(A78=Emisiones_CO2_CO2eq_LA[[#This Row],[País]],IFERROR(((Emisiones_CO2_CO2eq_LA[[#This Row],[Emisiones Fugitivas (kilotoneladas CO₂e)]]-AC78)/AC78)*100,0),0)</f>
        <v>-10.074626865671641</v>
      </c>
      <c r="AF79" s="5">
        <v>1.19879026641994E-2</v>
      </c>
      <c r="AG79">
        <v>105900</v>
      </c>
      <c r="AH79">
        <f>IF(A78=Emisiones_CO2_CO2eq_LA[[#This Row],[País]],IFERROR(Emisiones_CO2_CO2eq_LA[[#This Row],[Electricidad y Calor (kilotoneladas CO₂e)]]-AG78,0),0)</f>
        <v>24200</v>
      </c>
      <c r="AI79" s="5">
        <f>IF(A78=Emisiones_CO2_CO2eq_LA[[#This Row],[País]],IFERROR(((Emisiones_CO2_CO2eq_LA[[#This Row],[Electricidad y Calor (kilotoneladas CO₂e)]]-AG78)/AG78)*100,0),0)</f>
        <v>29.620563035495717</v>
      </c>
      <c r="AJ79" s="5">
        <v>0.52677132453888798</v>
      </c>
    </row>
    <row r="80" spans="1:36" x14ac:dyDescent="0.25">
      <c r="A80" t="s">
        <v>46</v>
      </c>
      <c r="B80" t="s">
        <v>404</v>
      </c>
      <c r="C80" t="s">
        <v>47</v>
      </c>
      <c r="D80">
        <v>2014</v>
      </c>
      <c r="E80">
        <v>20500</v>
      </c>
      <c r="F80">
        <f>IF(A79=Emisiones_CO2_CO2eq_LA[[#This Row],[País]],IFERROR(Emisiones_CO2_CO2eq_LA[[#This Row],[Edificios (kilotoneladas CO₂e)]]-E79,0),0)</f>
        <v>100</v>
      </c>
      <c r="G80" s="5">
        <f>IF(A79=Emisiones_CO2_CO2eq_LA[[#This Row],[País]],IFERROR(((Emisiones_CO2_CO2eq_LA[[#This Row],[Edificios (kilotoneladas CO₂e)]]-E79)/E79)*100,0),0)</f>
        <v>0.49019607843137253</v>
      </c>
      <c r="H80" s="5">
        <v>0.101102759858752</v>
      </c>
      <c r="I80">
        <v>25660</v>
      </c>
      <c r="J80">
        <f>IF(A79=Emisiones_CO2_CO2eq_LA[[#This Row],[País]],IFERROR(Emisiones_CO2_CO2eq_LA[[#This Row],[Industria (kilotoneladas CO₂e)]]-I79,0),0)</f>
        <v>460</v>
      </c>
      <c r="K80" s="5">
        <f>IF(A79=Emisiones_CO2_CO2eq_LA[[#This Row],[País]],IFERROR(((Emisiones_CO2_CO2eq_LA[[#This Row],[Industria (kilotoneladas CO₂e)]]-I79)/I79)*100,0),0)</f>
        <v>1.8253968253968256</v>
      </c>
      <c r="L80" s="5">
        <v>0.12655106429149099</v>
      </c>
      <c r="M80">
        <v>294960</v>
      </c>
      <c r="N80">
        <f>IF(A79=Emisiones_CO2_CO2eq_LA[[#This Row],[País]],IFERROR(Emisiones_CO2_CO2eq_LA[[#This Row],[UCTUS (kilotoneladas CO₂e)]]-M79,0),0)</f>
        <v>620</v>
      </c>
      <c r="O80" s="5">
        <f>IF(A79=Emisiones_CO2_CO2eq_LA[[#This Row],[País]],IFERROR(((Emisiones_CO2_CO2eq_LA[[#This Row],[UCTUS (kilotoneladas CO₂e)]]-M79)/M79)*100,0),0)</f>
        <v>0.21064075558877488</v>
      </c>
      <c r="P80" s="5">
        <v>1.4546960998993901</v>
      </c>
      <c r="Q80">
        <v>19300</v>
      </c>
      <c r="R80">
        <f>IF(A79=Emisiones_CO2_CO2eq_LA[[#This Row],[País]],IFERROR(Emisiones_CO2_CO2eq_LA[[#This Row],[Otras Quemas de Combustible (kilotoneladas CO₂e)]]-Q79,0),0)</f>
        <v>900</v>
      </c>
      <c r="S80" s="5">
        <f>IF(A79=Emisiones_CO2_CO2eq_LA[[#This Row],[País]],IFERROR(((Emisiones_CO2_CO2eq_LA[[#This Row],[Otras Quemas de Combustible (kilotoneladas CO₂e)]]-Q79)/Q79)*100,0),0)</f>
        <v>4.8913043478260869</v>
      </c>
      <c r="T80" s="5">
        <v>0.1</v>
      </c>
      <c r="U80">
        <v>213100</v>
      </c>
      <c r="V80">
        <f>IF(A79=Emisiones_CO2_CO2eq_LA[[#This Row],[País]],IFERROR(Emisiones_CO2_CO2eq_LA[[#This Row],[Transporte (kilotoneladas CO₂e)]]-U79,0),0)</f>
        <v>5000</v>
      </c>
      <c r="W80" s="5">
        <f>IF(A79=Emisiones_CO2_CO2eq_LA[[#This Row],[País]],IFERROR(((Emisiones_CO2_CO2eq_LA[[#This Row],[Transporte (kilotoneladas CO₂e)]]-U79)/U79)*100,0),0)</f>
        <v>2.4026910139356077</v>
      </c>
      <c r="X80" s="5">
        <v>1.0509755183365801</v>
      </c>
      <c r="Y80">
        <v>97700</v>
      </c>
      <c r="Z80">
        <f>IF(A79=Emisiones_CO2_CO2eq_LA[[#This Row],[País]],IFERROR(Emisiones_CO2_CO2eq_LA[[#This Row],[Manufactura y Construcción (kilotoneladas CO₂e)]]-Y79,0),0)</f>
        <v>-1100</v>
      </c>
      <c r="AA80" s="5">
        <f>IF(A79=Emisiones_CO2_CO2eq_LA[[#This Row],[País]],IFERROR(((Emisiones_CO2_CO2eq_LA[[#This Row],[Manufactura y Construcción (kilotoneladas CO₂e)]]-Y79)/Y79)*100,0),0)</f>
        <v>-1.1133603238866396</v>
      </c>
      <c r="AB80" s="5">
        <v>0.48184095796097898</v>
      </c>
      <c r="AC80">
        <v>2950</v>
      </c>
      <c r="AD80">
        <f>IF(A79=Emisiones_CO2_CO2eq_LA[[#This Row],[País]],IFERROR(Emisiones_CO2_CO2eq_LA[[#This Row],[Emisiones Fugitivas (kilotoneladas CO₂e)]]-AC79,0),0)</f>
        <v>540</v>
      </c>
      <c r="AE80" s="5">
        <f>IF(A79=Emisiones_CO2_CO2eq_LA[[#This Row],[País]],IFERROR(((Emisiones_CO2_CO2eq_LA[[#This Row],[Emisiones Fugitivas (kilotoneladas CO₂e)]]-AC79)/AC79)*100,0),0)</f>
        <v>22.40663900414938</v>
      </c>
      <c r="AF80" s="5">
        <v>1.45489337357716E-2</v>
      </c>
      <c r="AG80">
        <v>125100</v>
      </c>
      <c r="AH80">
        <f>IF(A79=Emisiones_CO2_CO2eq_LA[[#This Row],[País]],IFERROR(Emisiones_CO2_CO2eq_LA[[#This Row],[Electricidad y Calor (kilotoneladas CO₂e)]]-AG79,0),0)</f>
        <v>19200</v>
      </c>
      <c r="AI80" s="5">
        <f>IF(A79=Emisiones_CO2_CO2eq_LA[[#This Row],[País]],IFERROR(((Emisiones_CO2_CO2eq_LA[[#This Row],[Electricidad y Calor (kilotoneladas CO₂e)]]-AG79)/AG79)*100,0),0)</f>
        <v>18.130311614730878</v>
      </c>
      <c r="AJ80" s="5">
        <v>0.616973427235604</v>
      </c>
    </row>
    <row r="81" spans="1:36" x14ac:dyDescent="0.25">
      <c r="A81" t="s">
        <v>46</v>
      </c>
      <c r="B81" t="s">
        <v>404</v>
      </c>
      <c r="C81" t="s">
        <v>47</v>
      </c>
      <c r="D81">
        <v>2015</v>
      </c>
      <c r="E81">
        <v>20200</v>
      </c>
      <c r="F81">
        <f>IF(A80=Emisiones_CO2_CO2eq_LA[[#This Row],[País]],IFERROR(Emisiones_CO2_CO2eq_LA[[#This Row],[Edificios (kilotoneladas CO₂e)]]-E80,0),0)</f>
        <v>-300</v>
      </c>
      <c r="G81" s="5">
        <f>IF(A80=Emisiones_CO2_CO2eq_LA[[#This Row],[País]],IFERROR(((Emisiones_CO2_CO2eq_LA[[#This Row],[Edificios (kilotoneladas CO₂e)]]-E80)/E80)*100,0),0)</f>
        <v>-1.4634146341463417</v>
      </c>
      <c r="H81" s="5">
        <v>9.8791032513009094E-2</v>
      </c>
      <c r="I81">
        <v>23510</v>
      </c>
      <c r="J81">
        <f>IF(A80=Emisiones_CO2_CO2eq_LA[[#This Row],[País]],IFERROR(Emisiones_CO2_CO2eq_LA[[#This Row],[Industria (kilotoneladas CO₂e)]]-I80,0),0)</f>
        <v>-2150</v>
      </c>
      <c r="K81" s="5">
        <f>IF(A80=Emisiones_CO2_CO2eq_LA[[#This Row],[País]],IFERROR(((Emisiones_CO2_CO2eq_LA[[#This Row],[Industria (kilotoneladas CO₂e)]]-I80)/I80)*100,0),0)</f>
        <v>-8.3787996882307088</v>
      </c>
      <c r="L81" s="5">
        <v>0.114979068038655</v>
      </c>
      <c r="M81">
        <v>296260</v>
      </c>
      <c r="N81">
        <f>IF(A80=Emisiones_CO2_CO2eq_LA[[#This Row],[País]],IFERROR(Emisiones_CO2_CO2eq_LA[[#This Row],[UCTUS (kilotoneladas CO₂e)]]-M80,0),0)</f>
        <v>1300</v>
      </c>
      <c r="O81" s="5">
        <f>IF(A80=Emisiones_CO2_CO2eq_LA[[#This Row],[País]],IFERROR(((Emisiones_CO2_CO2eq_LA[[#This Row],[UCTUS (kilotoneladas CO₂e)]]-M80)/M80)*100,0),0)</f>
        <v>0.44073772714944404</v>
      </c>
      <c r="P81" s="5">
        <v>1.44890253922297</v>
      </c>
      <c r="Q81">
        <v>19700</v>
      </c>
      <c r="R81">
        <f>IF(A80=Emisiones_CO2_CO2eq_LA[[#This Row],[País]],IFERROR(Emisiones_CO2_CO2eq_LA[[#This Row],[Otras Quemas de Combustible (kilotoneladas CO₂e)]]-Q80,0),0)</f>
        <v>400</v>
      </c>
      <c r="S81" s="5">
        <f>IF(A80=Emisiones_CO2_CO2eq_LA[[#This Row],[País]],IFERROR(((Emisiones_CO2_CO2eq_LA[[#This Row],[Otras Quemas de Combustible (kilotoneladas CO₂e)]]-Q80)/Q80)*100,0),0)</f>
        <v>2.0725388601036272</v>
      </c>
      <c r="T81" s="5">
        <v>0.1</v>
      </c>
      <c r="U81">
        <v>197400</v>
      </c>
      <c r="V81">
        <f>IF(A80=Emisiones_CO2_CO2eq_LA[[#This Row],[País]],IFERROR(Emisiones_CO2_CO2eq_LA[[#This Row],[Transporte (kilotoneladas CO₂e)]]-U80,0),0)</f>
        <v>-15700</v>
      </c>
      <c r="W81" s="5">
        <f>IF(A80=Emisiones_CO2_CO2eq_LA[[#This Row],[País]],IFERROR(((Emisiones_CO2_CO2eq_LA[[#This Row],[Transporte (kilotoneladas CO₂e)]]-U80)/U80)*100,0),0)</f>
        <v>-7.3674331299859217</v>
      </c>
      <c r="X81" s="5">
        <v>0.96541335733009903</v>
      </c>
      <c r="Y81">
        <v>94300</v>
      </c>
      <c r="Z81">
        <f>IF(A80=Emisiones_CO2_CO2eq_LA[[#This Row],[País]],IFERROR(Emisiones_CO2_CO2eq_LA[[#This Row],[Manufactura y Construcción (kilotoneladas CO₂e)]]-Y80,0),0)</f>
        <v>-3400</v>
      </c>
      <c r="AA81" s="5">
        <f>IF(A80=Emisiones_CO2_CO2eq_LA[[#This Row],[País]],IFERROR(((Emisiones_CO2_CO2eq_LA[[#This Row],[Manufactura y Construcción (kilotoneladas CO₂e)]]-Y80)/Y80)*100,0),0)</f>
        <v>-3.480040941658137</v>
      </c>
      <c r="AB81" s="5">
        <v>0.46118783989983902</v>
      </c>
      <c r="AC81">
        <v>2950</v>
      </c>
      <c r="AD81">
        <f>IF(A80=Emisiones_CO2_CO2eq_LA[[#This Row],[País]],IFERROR(Emisiones_CO2_CO2eq_LA[[#This Row],[Emisiones Fugitivas (kilotoneladas CO₂e)]]-AC80,0),0)</f>
        <v>0</v>
      </c>
      <c r="AE81" s="5">
        <f>IF(A80=Emisiones_CO2_CO2eq_LA[[#This Row],[País]],IFERROR(((Emisiones_CO2_CO2eq_LA[[#This Row],[Emisiones Fugitivas (kilotoneladas CO₂e)]]-AC80)/AC80)*100,0),0)</f>
        <v>0</v>
      </c>
      <c r="AF81" s="5">
        <v>1.44274032630384E-2</v>
      </c>
      <c r="AG81">
        <v>119900</v>
      </c>
      <c r="AH81">
        <f>IF(A80=Emisiones_CO2_CO2eq_LA[[#This Row],[País]],IFERROR(Emisiones_CO2_CO2eq_LA[[#This Row],[Electricidad y Calor (kilotoneladas CO₂e)]]-AG80,0),0)</f>
        <v>-5200</v>
      </c>
      <c r="AI81" s="5">
        <f>IF(A80=Emisiones_CO2_CO2eq_LA[[#This Row],[País]],IFERROR(((Emisiones_CO2_CO2eq_LA[[#This Row],[Electricidad y Calor (kilotoneladas CO₂e)]]-AG80)/AG80)*100,0),0)</f>
        <v>-4.1566746602717828</v>
      </c>
      <c r="AJ81" s="5">
        <v>0.58638835635196995</v>
      </c>
    </row>
    <row r="82" spans="1:36" x14ac:dyDescent="0.25">
      <c r="A82" t="s">
        <v>46</v>
      </c>
      <c r="B82" t="s">
        <v>404</v>
      </c>
      <c r="C82" t="s">
        <v>47</v>
      </c>
      <c r="D82">
        <v>2016</v>
      </c>
      <c r="E82">
        <v>20400</v>
      </c>
      <c r="F82">
        <f>IF(A81=Emisiones_CO2_CO2eq_LA[[#This Row],[País]],IFERROR(Emisiones_CO2_CO2eq_LA[[#This Row],[Edificios (kilotoneladas CO₂e)]]-E81,0),0)</f>
        <v>200</v>
      </c>
      <c r="G82" s="5">
        <f>IF(A81=Emisiones_CO2_CO2eq_LA[[#This Row],[País]],IFERROR(((Emisiones_CO2_CO2eq_LA[[#This Row],[Edificios (kilotoneladas CO₂e)]]-E81)/E81)*100,0),0)</f>
        <v>0.99009900990099009</v>
      </c>
      <c r="H82" s="5">
        <v>9.8950826328649599E-2</v>
      </c>
      <c r="I82">
        <v>20530</v>
      </c>
      <c r="J82">
        <f>IF(A81=Emisiones_CO2_CO2eq_LA[[#This Row],[País]],IFERROR(Emisiones_CO2_CO2eq_LA[[#This Row],[Industria (kilotoneladas CO₂e)]]-I81,0),0)</f>
        <v>-2980</v>
      </c>
      <c r="K82" s="5">
        <f>IF(A81=Emisiones_CO2_CO2eq_LA[[#This Row],[País]],IFERROR(((Emisiones_CO2_CO2eq_LA[[#This Row],[Industria (kilotoneladas CO₂e)]]-I81)/I81)*100,0),0)</f>
        <v>-12.675457252233091</v>
      </c>
      <c r="L82" s="5">
        <v>9.9581395319959604E-2</v>
      </c>
      <c r="M82">
        <v>302600</v>
      </c>
      <c r="N82">
        <f>IF(A81=Emisiones_CO2_CO2eq_LA[[#This Row],[País]],IFERROR(Emisiones_CO2_CO2eq_LA[[#This Row],[UCTUS (kilotoneladas CO₂e)]]-M81,0),0)</f>
        <v>6340</v>
      </c>
      <c r="O82" s="5">
        <f>IF(A81=Emisiones_CO2_CO2eq_LA[[#This Row],[País]],IFERROR(((Emisiones_CO2_CO2eq_LA[[#This Row],[UCTUS (kilotoneladas CO₂e)]]-M81)/M81)*100,0),0)</f>
        <v>2.1400121514885573</v>
      </c>
      <c r="P82" s="5">
        <v>1.4677705905416301</v>
      </c>
      <c r="Q82">
        <v>16399.999999999898</v>
      </c>
      <c r="R82">
        <f>IF(A81=Emisiones_CO2_CO2eq_LA[[#This Row],[País]],IFERROR(Emisiones_CO2_CO2eq_LA[[#This Row],[Otras Quemas de Combustible (kilotoneladas CO₂e)]]-Q81,0),0)</f>
        <v>-3300.0000000001019</v>
      </c>
      <c r="S82" s="5">
        <f>IF(A81=Emisiones_CO2_CO2eq_LA[[#This Row],[País]],IFERROR(((Emisiones_CO2_CO2eq_LA[[#This Row],[Otras Quemas de Combustible (kilotoneladas CO₂e)]]-Q81)/Q81)*100,0),0)</f>
        <v>-16.751269035533511</v>
      </c>
      <c r="T82" s="5">
        <v>0.08</v>
      </c>
      <c r="U82">
        <v>198500</v>
      </c>
      <c r="V82">
        <f>IF(A81=Emisiones_CO2_CO2eq_LA[[#This Row],[País]],IFERROR(Emisiones_CO2_CO2eq_LA[[#This Row],[Transporte (kilotoneladas CO₂e)]]-U81,0),0)</f>
        <v>1100</v>
      </c>
      <c r="W82" s="5">
        <f>IF(A81=Emisiones_CO2_CO2eq_LA[[#This Row],[País]],IFERROR(((Emisiones_CO2_CO2eq_LA[[#This Row],[Transporte (kilotoneladas CO₂e)]]-U81)/U81)*100,0),0)</f>
        <v>0.55724417426545081</v>
      </c>
      <c r="X82" s="5">
        <v>0.962830344423379</v>
      </c>
      <c r="Y82">
        <v>85700</v>
      </c>
      <c r="Z82">
        <f>IF(A81=Emisiones_CO2_CO2eq_LA[[#This Row],[País]],IFERROR(Emisiones_CO2_CO2eq_LA[[#This Row],[Manufactura y Construcción (kilotoneladas CO₂e)]]-Y81,0),0)</f>
        <v>-8600</v>
      </c>
      <c r="AA82" s="5">
        <f>IF(A81=Emisiones_CO2_CO2eq_LA[[#This Row],[País]],IFERROR(((Emisiones_CO2_CO2eq_LA[[#This Row],[Manufactura y Construcción (kilotoneladas CO₂e)]]-Y81)/Y81)*100,0),0)</f>
        <v>-9.11983032873807</v>
      </c>
      <c r="AB82" s="5">
        <v>0.41569048119437602</v>
      </c>
      <c r="AC82">
        <v>2950</v>
      </c>
      <c r="AD82">
        <f>IF(A81=Emisiones_CO2_CO2eq_LA[[#This Row],[País]],IFERROR(Emisiones_CO2_CO2eq_LA[[#This Row],[Emisiones Fugitivas (kilotoneladas CO₂e)]]-AC81,0),0)</f>
        <v>0</v>
      </c>
      <c r="AE82" s="5">
        <f>IF(A81=Emisiones_CO2_CO2eq_LA[[#This Row],[País]],IFERROR(((Emisiones_CO2_CO2eq_LA[[#This Row],[Emisiones Fugitivas (kilotoneladas CO₂e)]]-AC81)/AC81)*100,0),0)</f>
        <v>0</v>
      </c>
      <c r="AF82" s="5">
        <v>1.4309065572035101E-2</v>
      </c>
      <c r="AG82">
        <v>95800</v>
      </c>
      <c r="AH82">
        <f>IF(A81=Emisiones_CO2_CO2eq_LA[[#This Row],[País]],IFERROR(Emisiones_CO2_CO2eq_LA[[#This Row],[Electricidad y Calor (kilotoneladas CO₂e)]]-AG81,0),0)</f>
        <v>-24100</v>
      </c>
      <c r="AI82" s="5">
        <f>IF(A81=Emisiones_CO2_CO2eq_LA[[#This Row],[País]],IFERROR(((Emisiones_CO2_CO2eq_LA[[#This Row],[Electricidad y Calor (kilotoneladas CO₂e)]]-AG81)/AG81)*100,0),0)</f>
        <v>-20.100083402835697</v>
      </c>
      <c r="AJ82" s="5">
        <v>0.46468084128846199</v>
      </c>
    </row>
    <row r="83" spans="1:36" x14ac:dyDescent="0.25">
      <c r="A83" t="s">
        <v>68</v>
      </c>
      <c r="B83" t="s">
        <v>68</v>
      </c>
      <c r="C83" t="s">
        <v>69</v>
      </c>
      <c r="D83">
        <v>1990</v>
      </c>
      <c r="E83">
        <v>2900</v>
      </c>
      <c r="F83">
        <f>IF(A82=Emisiones_CO2_CO2eq_LA[[#This Row],[País]],IFERROR(Emisiones_CO2_CO2eq_LA[[#This Row],[Edificios (kilotoneladas CO₂e)]]-E82,0),0)</f>
        <v>0</v>
      </c>
      <c r="G83" s="5">
        <f>IF(A82=Emisiones_CO2_CO2eq_LA[[#This Row],[País]],IFERROR(((Emisiones_CO2_CO2eq_LA[[#This Row],[Edificios (kilotoneladas CO₂e)]]-E82)/E82)*100,0),0)</f>
        <v>0</v>
      </c>
      <c r="H83" s="5">
        <v>0.218455743879472</v>
      </c>
      <c r="I83">
        <v>710</v>
      </c>
      <c r="J83">
        <f>IF(A82=Emisiones_CO2_CO2eq_LA[[#This Row],[País]],IFERROR(Emisiones_CO2_CO2eq_LA[[#This Row],[Industria (kilotoneladas CO₂e)]]-I82,0),0)</f>
        <v>0</v>
      </c>
      <c r="K83" s="5">
        <f>IF(A82=Emisiones_CO2_CO2eq_LA[[#This Row],[País]],IFERROR(((Emisiones_CO2_CO2eq_LA[[#This Row],[Industria (kilotoneladas CO₂e)]]-I82)/I82)*100,0),0)</f>
        <v>0</v>
      </c>
      <c r="L83" s="5">
        <v>5.3483992467043301E-2</v>
      </c>
      <c r="M83">
        <v>-12360</v>
      </c>
      <c r="N83">
        <f>IF(A82=Emisiones_CO2_CO2eq_LA[[#This Row],[País]],IFERROR(Emisiones_CO2_CO2eq_LA[[#This Row],[UCTUS (kilotoneladas CO₂e)]]-M82,0),0)</f>
        <v>0</v>
      </c>
      <c r="O83" s="5">
        <f>IF(A82=Emisiones_CO2_CO2eq_LA[[#This Row],[País]],IFERROR(((Emisiones_CO2_CO2eq_LA[[#This Row],[UCTUS (kilotoneladas CO₂e)]]-M82)/M82)*100,0),0)</f>
        <v>0</v>
      </c>
      <c r="P83" s="5">
        <v>-0.93107344632768296</v>
      </c>
      <c r="Q83">
        <v>400</v>
      </c>
      <c r="R83">
        <f>IF(A82=Emisiones_CO2_CO2eq_LA[[#This Row],[País]],IFERROR(Emisiones_CO2_CO2eq_LA[[#This Row],[Otras Quemas de Combustible (kilotoneladas CO₂e)]]-Q82,0),0)</f>
        <v>0</v>
      </c>
      <c r="S83" s="5">
        <f>IF(A82=Emisiones_CO2_CO2eq_LA[[#This Row],[País]],IFERROR(((Emisiones_CO2_CO2eq_LA[[#This Row],[Otras Quemas de Combustible (kilotoneladas CO₂e)]]-Q82)/Q82)*100,0),0)</f>
        <v>0</v>
      </c>
      <c r="T83" s="5">
        <v>0.03</v>
      </c>
      <c r="U83">
        <v>9100</v>
      </c>
      <c r="V83">
        <f>IF(A82=Emisiones_CO2_CO2eq_LA[[#This Row],[País]],IFERROR(Emisiones_CO2_CO2eq_LA[[#This Row],[Transporte (kilotoneladas CO₂e)]]-U82,0),0)</f>
        <v>0</v>
      </c>
      <c r="W83" s="5">
        <f>IF(A82=Emisiones_CO2_CO2eq_LA[[#This Row],[País]],IFERROR(((Emisiones_CO2_CO2eq_LA[[#This Row],[Transporte (kilotoneladas CO₂e)]]-U82)/U82)*100,0),0)</f>
        <v>0</v>
      </c>
      <c r="X83" s="5">
        <v>0.68549905838041403</v>
      </c>
      <c r="Y83">
        <v>6400</v>
      </c>
      <c r="Z83">
        <f>IF(A82=Emisiones_CO2_CO2eq_LA[[#This Row],[País]],IFERROR(Emisiones_CO2_CO2eq_LA[[#This Row],[Manufactura y Construcción (kilotoneladas CO₂e)]]-Y82,0),0)</f>
        <v>0</v>
      </c>
      <c r="AA83" s="5">
        <f>IF(A82=Emisiones_CO2_CO2eq_LA[[#This Row],[País]],IFERROR(((Emisiones_CO2_CO2eq_LA[[#This Row],[Manufactura y Construcción (kilotoneladas CO₂e)]]-Y82)/Y82)*100,0),0)</f>
        <v>0</v>
      </c>
      <c r="AB83" s="5">
        <v>0.48210922787193899</v>
      </c>
      <c r="AC83">
        <v>330</v>
      </c>
      <c r="AD83">
        <f>IF(A82=Emisiones_CO2_CO2eq_LA[[#This Row],[País]],IFERROR(Emisiones_CO2_CO2eq_LA[[#This Row],[Emisiones Fugitivas (kilotoneladas CO₂e)]]-AC82,0),0)</f>
        <v>0</v>
      </c>
      <c r="AE83" s="5">
        <f>IF(A82=Emisiones_CO2_CO2eq_LA[[#This Row],[País]],IFERROR(((Emisiones_CO2_CO2eq_LA[[#This Row],[Emisiones Fugitivas (kilotoneladas CO₂e)]]-AC82)/AC82)*100,0),0)</f>
        <v>0</v>
      </c>
      <c r="AF83" s="5">
        <v>2.48587570621468E-2</v>
      </c>
      <c r="AG83">
        <v>10600</v>
      </c>
      <c r="AH83">
        <f>IF(A82=Emisiones_CO2_CO2eq_LA[[#This Row],[País]],IFERROR(Emisiones_CO2_CO2eq_LA[[#This Row],[Electricidad y Calor (kilotoneladas CO₂e)]]-AG82,0),0)</f>
        <v>0</v>
      </c>
      <c r="AI83" s="5">
        <f>IF(A82=Emisiones_CO2_CO2eq_LA[[#This Row],[País]],IFERROR(((Emisiones_CO2_CO2eq_LA[[#This Row],[Electricidad y Calor (kilotoneladas CO₂e)]]-AG82)/AG82)*100,0),0)</f>
        <v>0</v>
      </c>
      <c r="AJ83" s="5">
        <v>0.79849340866289997</v>
      </c>
    </row>
    <row r="84" spans="1:36" x14ac:dyDescent="0.25">
      <c r="A84" t="s">
        <v>68</v>
      </c>
      <c r="B84" t="s">
        <v>68</v>
      </c>
      <c r="C84" t="s">
        <v>69</v>
      </c>
      <c r="D84">
        <v>1991</v>
      </c>
      <c r="E84">
        <v>3100</v>
      </c>
      <c r="F84">
        <f>IF(A83=Emisiones_CO2_CO2eq_LA[[#This Row],[País]],IFERROR(Emisiones_CO2_CO2eq_LA[[#This Row],[Edificios (kilotoneladas CO₂e)]]-E83,0),0)</f>
        <v>200</v>
      </c>
      <c r="G84" s="5">
        <f>IF(A83=Emisiones_CO2_CO2eq_LA[[#This Row],[País]],IFERROR(((Emisiones_CO2_CO2eq_LA[[#This Row],[Edificios (kilotoneladas CO₂e)]]-E83)/E83)*100,0),0)</f>
        <v>6.8965517241379306</v>
      </c>
      <c r="H84" s="5">
        <v>0.22971470915153699</v>
      </c>
      <c r="I84">
        <v>770</v>
      </c>
      <c r="J84">
        <f>IF(A83=Emisiones_CO2_CO2eq_LA[[#This Row],[País]],IFERROR(Emisiones_CO2_CO2eq_LA[[#This Row],[Industria (kilotoneladas CO₂e)]]-I83,0),0)</f>
        <v>60</v>
      </c>
      <c r="K84" s="5">
        <f>IF(A83=Emisiones_CO2_CO2eq_LA[[#This Row],[País]],IFERROR(((Emisiones_CO2_CO2eq_LA[[#This Row],[Industria (kilotoneladas CO₂e)]]-I83)/I83)*100,0),0)</f>
        <v>8.4507042253521121</v>
      </c>
      <c r="L84" s="5">
        <v>5.7058169692478698E-2</v>
      </c>
      <c r="M84">
        <v>-12360</v>
      </c>
      <c r="N84">
        <f>IF(A83=Emisiones_CO2_CO2eq_LA[[#This Row],[País]],IFERROR(Emisiones_CO2_CO2eq_LA[[#This Row],[UCTUS (kilotoneladas CO₂e)]]-M83,0),0)</f>
        <v>0</v>
      </c>
      <c r="O84" s="5">
        <f>IF(A83=Emisiones_CO2_CO2eq_LA[[#This Row],[País]],IFERROR(((Emisiones_CO2_CO2eq_LA[[#This Row],[UCTUS (kilotoneladas CO₂e)]]-M83)/M83)*100,0),0)</f>
        <v>0</v>
      </c>
      <c r="P84" s="5">
        <v>-0.91589477584290402</v>
      </c>
      <c r="Q84">
        <v>600</v>
      </c>
      <c r="R84">
        <f>IF(A83=Emisiones_CO2_CO2eq_LA[[#This Row],[País]],IFERROR(Emisiones_CO2_CO2eq_LA[[#This Row],[Otras Quemas de Combustible (kilotoneladas CO₂e)]]-Q83,0),0)</f>
        <v>200</v>
      </c>
      <c r="S84" s="5">
        <f>IF(A83=Emisiones_CO2_CO2eq_LA[[#This Row],[País]],IFERROR(((Emisiones_CO2_CO2eq_LA[[#This Row],[Otras Quemas de Combustible (kilotoneladas CO₂e)]]-Q83)/Q83)*100,0),0)</f>
        <v>50</v>
      </c>
      <c r="T84" s="5">
        <v>0.04</v>
      </c>
      <c r="U84">
        <v>9500</v>
      </c>
      <c r="V84">
        <f>IF(A83=Emisiones_CO2_CO2eq_LA[[#This Row],[País]],IFERROR(Emisiones_CO2_CO2eq_LA[[#This Row],[Transporte (kilotoneladas CO₂e)]]-U83,0),0)</f>
        <v>400</v>
      </c>
      <c r="W84" s="5">
        <f>IF(A83=Emisiones_CO2_CO2eq_LA[[#This Row],[País]],IFERROR(((Emisiones_CO2_CO2eq_LA[[#This Row],[Transporte (kilotoneladas CO₂e)]]-U83)/U83)*100,0),0)</f>
        <v>4.395604395604396</v>
      </c>
      <c r="X84" s="5">
        <v>0.70396443127084096</v>
      </c>
      <c r="Y84">
        <v>6700</v>
      </c>
      <c r="Z84">
        <f>IF(A83=Emisiones_CO2_CO2eq_LA[[#This Row],[País]],IFERROR(Emisiones_CO2_CO2eq_LA[[#This Row],[Manufactura y Construcción (kilotoneladas CO₂e)]]-Y83,0),0)</f>
        <v>300</v>
      </c>
      <c r="AA84" s="5">
        <f>IF(A83=Emisiones_CO2_CO2eq_LA[[#This Row],[País]],IFERROR(((Emisiones_CO2_CO2eq_LA[[#This Row],[Manufactura y Construcción (kilotoneladas CO₂e)]]-Y83)/Y83)*100,0),0)</f>
        <v>4.6875</v>
      </c>
      <c r="AB84" s="5">
        <v>0.49648017784364501</v>
      </c>
      <c r="AC84">
        <v>330</v>
      </c>
      <c r="AD84">
        <f>IF(A83=Emisiones_CO2_CO2eq_LA[[#This Row],[País]],IFERROR(Emisiones_CO2_CO2eq_LA[[#This Row],[Emisiones Fugitivas (kilotoneladas CO₂e)]]-AC83,0),0)</f>
        <v>0</v>
      </c>
      <c r="AE84" s="5">
        <f>IF(A83=Emisiones_CO2_CO2eq_LA[[#This Row],[País]],IFERROR(((Emisiones_CO2_CO2eq_LA[[#This Row],[Emisiones Fugitivas (kilotoneladas CO₂e)]]-AC83)/AC83)*100,0),0)</f>
        <v>0</v>
      </c>
      <c r="AF84" s="5">
        <v>2.4453501296776502E-2</v>
      </c>
      <c r="AG84">
        <v>8300</v>
      </c>
      <c r="AH84">
        <f>IF(A83=Emisiones_CO2_CO2eq_LA[[#This Row],[País]],IFERROR(Emisiones_CO2_CO2eq_LA[[#This Row],[Electricidad y Calor (kilotoneladas CO₂e)]]-AG83,0),0)</f>
        <v>-2300</v>
      </c>
      <c r="AI84" s="5">
        <f>IF(A83=Emisiones_CO2_CO2eq_LA[[#This Row],[País]],IFERROR(((Emisiones_CO2_CO2eq_LA[[#This Row],[Electricidad y Calor (kilotoneladas CO₂e)]]-AG83)/AG83)*100,0),0)</f>
        <v>-21.69811320754717</v>
      </c>
      <c r="AJ84" s="5">
        <v>0.61504260837347102</v>
      </c>
    </row>
    <row r="85" spans="1:36" x14ac:dyDescent="0.25">
      <c r="A85" t="s">
        <v>68</v>
      </c>
      <c r="B85" t="s">
        <v>68</v>
      </c>
      <c r="C85" t="s">
        <v>69</v>
      </c>
      <c r="D85">
        <v>1992</v>
      </c>
      <c r="E85">
        <v>3700</v>
      </c>
      <c r="F85">
        <f>IF(A84=Emisiones_CO2_CO2eq_LA[[#This Row],[País]],IFERROR(Emisiones_CO2_CO2eq_LA[[#This Row],[Edificios (kilotoneladas CO₂e)]]-E84,0),0)</f>
        <v>600</v>
      </c>
      <c r="G85" s="5">
        <f>IF(A84=Emisiones_CO2_CO2eq_LA[[#This Row],[País]],IFERROR(((Emisiones_CO2_CO2eq_LA[[#This Row],[Edificios (kilotoneladas CO₂e)]]-E84)/E84)*100,0),0)</f>
        <v>19.35483870967742</v>
      </c>
      <c r="H85" s="5">
        <v>0.26967930029154502</v>
      </c>
      <c r="I85">
        <v>930</v>
      </c>
      <c r="J85">
        <f>IF(A84=Emisiones_CO2_CO2eq_LA[[#This Row],[País]],IFERROR(Emisiones_CO2_CO2eq_LA[[#This Row],[Industria (kilotoneladas CO₂e)]]-I84,0),0)</f>
        <v>160</v>
      </c>
      <c r="K85" s="5">
        <f>IF(A84=Emisiones_CO2_CO2eq_LA[[#This Row],[País]],IFERROR(((Emisiones_CO2_CO2eq_LA[[#This Row],[Industria (kilotoneladas CO₂e)]]-I84)/I84)*100,0),0)</f>
        <v>20.779220779220779</v>
      </c>
      <c r="L85" s="5">
        <v>6.7784256559766706E-2</v>
      </c>
      <c r="M85">
        <v>-12360</v>
      </c>
      <c r="N85">
        <f>IF(A84=Emisiones_CO2_CO2eq_LA[[#This Row],[País]],IFERROR(Emisiones_CO2_CO2eq_LA[[#This Row],[UCTUS (kilotoneladas CO₂e)]]-M84,0),0)</f>
        <v>0</v>
      </c>
      <c r="O85" s="5">
        <f>IF(A84=Emisiones_CO2_CO2eq_LA[[#This Row],[País]],IFERROR(((Emisiones_CO2_CO2eq_LA[[#This Row],[UCTUS (kilotoneladas CO₂e)]]-M84)/M84)*100,0),0)</f>
        <v>0</v>
      </c>
      <c r="P85" s="5">
        <v>-0.90087463556851299</v>
      </c>
      <c r="Q85">
        <v>600</v>
      </c>
      <c r="R85">
        <f>IF(A84=Emisiones_CO2_CO2eq_LA[[#This Row],[País]],IFERROR(Emisiones_CO2_CO2eq_LA[[#This Row],[Otras Quemas de Combustible (kilotoneladas CO₂e)]]-Q84,0),0)</f>
        <v>0</v>
      </c>
      <c r="S85" s="5">
        <f>IF(A84=Emisiones_CO2_CO2eq_LA[[#This Row],[País]],IFERROR(((Emisiones_CO2_CO2eq_LA[[#This Row],[Otras Quemas de Combustible (kilotoneladas CO₂e)]]-Q84)/Q84)*100,0),0)</f>
        <v>0</v>
      </c>
      <c r="T85" s="5">
        <v>0.04</v>
      </c>
      <c r="U85">
        <v>10300</v>
      </c>
      <c r="V85">
        <f>IF(A84=Emisiones_CO2_CO2eq_LA[[#This Row],[País]],IFERROR(Emisiones_CO2_CO2eq_LA[[#This Row],[Transporte (kilotoneladas CO₂e)]]-U84,0),0)</f>
        <v>800</v>
      </c>
      <c r="W85" s="5">
        <f>IF(A84=Emisiones_CO2_CO2eq_LA[[#This Row],[País]],IFERROR(((Emisiones_CO2_CO2eq_LA[[#This Row],[Transporte (kilotoneladas CO₂e)]]-U84)/U84)*100,0),0)</f>
        <v>8.4210526315789469</v>
      </c>
      <c r="X85" s="5">
        <v>0.75072886297376096</v>
      </c>
      <c r="Y85">
        <v>7600</v>
      </c>
      <c r="Z85">
        <f>IF(A84=Emisiones_CO2_CO2eq_LA[[#This Row],[País]],IFERROR(Emisiones_CO2_CO2eq_LA[[#This Row],[Manufactura y Construcción (kilotoneladas CO₂e)]]-Y84,0),0)</f>
        <v>900</v>
      </c>
      <c r="AA85" s="5">
        <f>IF(A84=Emisiones_CO2_CO2eq_LA[[#This Row],[País]],IFERROR(((Emisiones_CO2_CO2eq_LA[[#This Row],[Manufactura y Construcción (kilotoneladas CO₂e)]]-Y84)/Y84)*100,0),0)</f>
        <v>13.432835820895523</v>
      </c>
      <c r="AB85" s="5">
        <v>0.55393586005830897</v>
      </c>
      <c r="AC85">
        <v>1200</v>
      </c>
      <c r="AD85">
        <f>IF(A84=Emisiones_CO2_CO2eq_LA[[#This Row],[País]],IFERROR(Emisiones_CO2_CO2eq_LA[[#This Row],[Emisiones Fugitivas (kilotoneladas CO₂e)]]-AC84,0),0)</f>
        <v>870</v>
      </c>
      <c r="AE85" s="5">
        <f>IF(A84=Emisiones_CO2_CO2eq_LA[[#This Row],[País]],IFERROR(((Emisiones_CO2_CO2eq_LA[[#This Row],[Emisiones Fugitivas (kilotoneladas CO₂e)]]-AC84)/AC84)*100,0),0)</f>
        <v>263.63636363636363</v>
      </c>
      <c r="AF85" s="5">
        <v>8.7463556851311894E-2</v>
      </c>
      <c r="AG85">
        <v>7000</v>
      </c>
      <c r="AH85">
        <f>IF(A84=Emisiones_CO2_CO2eq_LA[[#This Row],[País]],IFERROR(Emisiones_CO2_CO2eq_LA[[#This Row],[Electricidad y Calor (kilotoneladas CO₂e)]]-AG84,0),0)</f>
        <v>-1300</v>
      </c>
      <c r="AI85" s="5">
        <f>IF(A84=Emisiones_CO2_CO2eq_LA[[#This Row],[País]],IFERROR(((Emisiones_CO2_CO2eq_LA[[#This Row],[Electricidad y Calor (kilotoneladas CO₂e)]]-AG84)/AG84)*100,0),0)</f>
        <v>-15.66265060240964</v>
      </c>
      <c r="AJ85" s="5">
        <v>0.51020408163265296</v>
      </c>
    </row>
    <row r="86" spans="1:36" x14ac:dyDescent="0.25">
      <c r="A86" t="s">
        <v>68</v>
      </c>
      <c r="B86" t="s">
        <v>68</v>
      </c>
      <c r="C86" t="s">
        <v>69</v>
      </c>
      <c r="D86">
        <v>1993</v>
      </c>
      <c r="E86">
        <v>3800</v>
      </c>
      <c r="F86">
        <f>IF(A85=Emisiones_CO2_CO2eq_LA[[#This Row],[País]],IFERROR(Emisiones_CO2_CO2eq_LA[[#This Row],[Edificios (kilotoneladas CO₂e)]]-E85,0),0)</f>
        <v>100</v>
      </c>
      <c r="G86" s="5">
        <f>IF(A85=Emisiones_CO2_CO2eq_LA[[#This Row],[País]],IFERROR(((Emisiones_CO2_CO2eq_LA[[#This Row],[Edificios (kilotoneladas CO₂e)]]-E85)/E85)*100,0),0)</f>
        <v>2.7027027027027026</v>
      </c>
      <c r="H86" s="5">
        <v>0.27249910362136898</v>
      </c>
      <c r="I86">
        <v>1070</v>
      </c>
      <c r="J86">
        <f>IF(A85=Emisiones_CO2_CO2eq_LA[[#This Row],[País]],IFERROR(Emisiones_CO2_CO2eq_LA[[#This Row],[Industria (kilotoneladas CO₂e)]]-I85,0),0)</f>
        <v>140</v>
      </c>
      <c r="K86" s="5">
        <f>IF(A85=Emisiones_CO2_CO2eq_LA[[#This Row],[País]],IFERROR(((Emisiones_CO2_CO2eq_LA[[#This Row],[Industria (kilotoneladas CO₂e)]]-I85)/I85)*100,0),0)</f>
        <v>15.053763440860216</v>
      </c>
      <c r="L86" s="5">
        <v>7.6730010756543496E-2</v>
      </c>
      <c r="M86">
        <v>-12360</v>
      </c>
      <c r="N86">
        <f>IF(A85=Emisiones_CO2_CO2eq_LA[[#This Row],[País]],IFERROR(Emisiones_CO2_CO2eq_LA[[#This Row],[UCTUS (kilotoneladas CO₂e)]]-M85,0),0)</f>
        <v>0</v>
      </c>
      <c r="O86" s="5">
        <f>IF(A85=Emisiones_CO2_CO2eq_LA[[#This Row],[País]],IFERROR(((Emisiones_CO2_CO2eq_LA[[#This Row],[UCTUS (kilotoneladas CO₂e)]]-M85)/M85)*100,0),0)</f>
        <v>0</v>
      </c>
      <c r="P86" s="5">
        <v>-0.88633918967371805</v>
      </c>
      <c r="Q86">
        <v>600</v>
      </c>
      <c r="R86">
        <f>IF(A85=Emisiones_CO2_CO2eq_LA[[#This Row],[País]],IFERROR(Emisiones_CO2_CO2eq_LA[[#This Row],[Otras Quemas de Combustible (kilotoneladas CO₂e)]]-Q85,0),0)</f>
        <v>0</v>
      </c>
      <c r="S86" s="5">
        <f>IF(A85=Emisiones_CO2_CO2eq_LA[[#This Row],[País]],IFERROR(((Emisiones_CO2_CO2eq_LA[[#This Row],[Otras Quemas de Combustible (kilotoneladas CO₂e)]]-Q85)/Q85)*100,0),0)</f>
        <v>0</v>
      </c>
      <c r="T86" s="5">
        <v>0.04</v>
      </c>
      <c r="U86">
        <v>11400</v>
      </c>
      <c r="V86">
        <f>IF(A85=Emisiones_CO2_CO2eq_LA[[#This Row],[País]],IFERROR(Emisiones_CO2_CO2eq_LA[[#This Row],[Transporte (kilotoneladas CO₂e)]]-U85,0),0)</f>
        <v>1100</v>
      </c>
      <c r="W86" s="5">
        <f>IF(A85=Emisiones_CO2_CO2eq_LA[[#This Row],[País]],IFERROR(((Emisiones_CO2_CO2eq_LA[[#This Row],[Transporte (kilotoneladas CO₂e)]]-U85)/U85)*100,0),0)</f>
        <v>10.679611650485436</v>
      </c>
      <c r="X86" s="5">
        <v>0.81749731086410904</v>
      </c>
      <c r="Y86">
        <v>8000</v>
      </c>
      <c r="Z86">
        <f>IF(A85=Emisiones_CO2_CO2eq_LA[[#This Row],[País]],IFERROR(Emisiones_CO2_CO2eq_LA[[#This Row],[Manufactura y Construcción (kilotoneladas CO₂e)]]-Y85,0),0)</f>
        <v>400</v>
      </c>
      <c r="AA86" s="5">
        <f>IF(A85=Emisiones_CO2_CO2eq_LA[[#This Row],[País]],IFERROR(((Emisiones_CO2_CO2eq_LA[[#This Row],[Manufactura y Construcción (kilotoneladas CO₂e)]]-Y85)/Y85)*100,0),0)</f>
        <v>5.2631578947368416</v>
      </c>
      <c r="AB86" s="5">
        <v>0.57368232341340897</v>
      </c>
      <c r="AC86">
        <v>160</v>
      </c>
      <c r="AD86">
        <f>IF(A85=Emisiones_CO2_CO2eq_LA[[#This Row],[País]],IFERROR(Emisiones_CO2_CO2eq_LA[[#This Row],[Emisiones Fugitivas (kilotoneladas CO₂e)]]-AC85,0),0)</f>
        <v>-1040</v>
      </c>
      <c r="AE86" s="5">
        <f>IF(A85=Emisiones_CO2_CO2eq_LA[[#This Row],[País]],IFERROR(((Emisiones_CO2_CO2eq_LA[[#This Row],[Emisiones Fugitivas (kilotoneladas CO₂e)]]-AC85)/AC85)*100,0),0)</f>
        <v>-86.666666666666671</v>
      </c>
      <c r="AF86" s="5">
        <v>1.14736464682681E-2</v>
      </c>
      <c r="AG86">
        <v>7100</v>
      </c>
      <c r="AH86">
        <f>IF(A85=Emisiones_CO2_CO2eq_LA[[#This Row],[País]],IFERROR(Emisiones_CO2_CO2eq_LA[[#This Row],[Electricidad y Calor (kilotoneladas CO₂e)]]-AG85,0),0)</f>
        <v>100</v>
      </c>
      <c r="AI86" s="5">
        <f>IF(A85=Emisiones_CO2_CO2eq_LA[[#This Row],[País]],IFERROR(((Emisiones_CO2_CO2eq_LA[[#This Row],[Electricidad y Calor (kilotoneladas CO₂e)]]-AG85)/AG85)*100,0),0)</f>
        <v>1.4285714285714286</v>
      </c>
      <c r="AJ86" s="5">
        <v>0.50914306202940096</v>
      </c>
    </row>
    <row r="87" spans="1:36" x14ac:dyDescent="0.25">
      <c r="A87" t="s">
        <v>68</v>
      </c>
      <c r="B87" t="s">
        <v>68</v>
      </c>
      <c r="C87" t="s">
        <v>69</v>
      </c>
      <c r="D87">
        <v>1994</v>
      </c>
      <c r="E87">
        <v>4000</v>
      </c>
      <c r="F87">
        <f>IF(A86=Emisiones_CO2_CO2eq_LA[[#This Row],[País]],IFERROR(Emisiones_CO2_CO2eq_LA[[#This Row],[Edificios (kilotoneladas CO₂e)]]-E86,0),0)</f>
        <v>200</v>
      </c>
      <c r="G87" s="5">
        <f>IF(A86=Emisiones_CO2_CO2eq_LA[[#This Row],[País]],IFERROR(((Emisiones_CO2_CO2eq_LA[[#This Row],[Edificios (kilotoneladas CO₂e)]]-E86)/E86)*100,0),0)</f>
        <v>5.2631578947368416</v>
      </c>
      <c r="H87" s="5">
        <v>0.28236622899901098</v>
      </c>
      <c r="I87">
        <v>1060</v>
      </c>
      <c r="J87">
        <f>IF(A86=Emisiones_CO2_CO2eq_LA[[#This Row],[País]],IFERROR(Emisiones_CO2_CO2eq_LA[[#This Row],[Industria (kilotoneladas CO₂e)]]-I86,0),0)</f>
        <v>-10</v>
      </c>
      <c r="K87" s="5">
        <f>IF(A86=Emisiones_CO2_CO2eq_LA[[#This Row],[País]],IFERROR(((Emisiones_CO2_CO2eq_LA[[#This Row],[Industria (kilotoneladas CO₂e)]]-I86)/I86)*100,0),0)</f>
        <v>-0.93457943925233633</v>
      </c>
      <c r="L87" s="5">
        <v>7.4827050684738106E-2</v>
      </c>
      <c r="M87">
        <v>-12360</v>
      </c>
      <c r="N87">
        <f>IF(A86=Emisiones_CO2_CO2eq_LA[[#This Row],[País]],IFERROR(Emisiones_CO2_CO2eq_LA[[#This Row],[UCTUS (kilotoneladas CO₂e)]]-M86,0),0)</f>
        <v>0</v>
      </c>
      <c r="O87" s="5">
        <f>IF(A86=Emisiones_CO2_CO2eq_LA[[#This Row],[País]],IFERROR(((Emisiones_CO2_CO2eq_LA[[#This Row],[UCTUS (kilotoneladas CO₂e)]]-M86)/M86)*100,0),0)</f>
        <v>0</v>
      </c>
      <c r="P87" s="5">
        <v>-0.87251164760694599</v>
      </c>
      <c r="Q87">
        <v>600</v>
      </c>
      <c r="R87">
        <f>IF(A86=Emisiones_CO2_CO2eq_LA[[#This Row],[País]],IFERROR(Emisiones_CO2_CO2eq_LA[[#This Row],[Otras Quemas de Combustible (kilotoneladas CO₂e)]]-Q86,0),0)</f>
        <v>0</v>
      </c>
      <c r="S87" s="5">
        <f>IF(A86=Emisiones_CO2_CO2eq_LA[[#This Row],[País]],IFERROR(((Emisiones_CO2_CO2eq_LA[[#This Row],[Otras Quemas de Combustible (kilotoneladas CO₂e)]]-Q86)/Q86)*100,0),0)</f>
        <v>0</v>
      </c>
      <c r="T87" s="5">
        <v>0.04</v>
      </c>
      <c r="U87">
        <v>12300</v>
      </c>
      <c r="V87">
        <f>IF(A86=Emisiones_CO2_CO2eq_LA[[#This Row],[País]],IFERROR(Emisiones_CO2_CO2eq_LA[[#This Row],[Transporte (kilotoneladas CO₂e)]]-U86,0),0)</f>
        <v>900</v>
      </c>
      <c r="W87" s="5">
        <f>IF(A86=Emisiones_CO2_CO2eq_LA[[#This Row],[País]],IFERROR(((Emisiones_CO2_CO2eq_LA[[#This Row],[Transporte (kilotoneladas CO₂e)]]-U86)/U86)*100,0),0)</f>
        <v>7.8947368421052628</v>
      </c>
      <c r="X87" s="5">
        <v>0.86827615417196102</v>
      </c>
      <c r="Y87">
        <v>7900</v>
      </c>
      <c r="Z87">
        <f>IF(A86=Emisiones_CO2_CO2eq_LA[[#This Row],[País]],IFERROR(Emisiones_CO2_CO2eq_LA[[#This Row],[Manufactura y Construcción (kilotoneladas CO₂e)]]-Y86,0),0)</f>
        <v>-100</v>
      </c>
      <c r="AA87" s="5">
        <f>IF(A86=Emisiones_CO2_CO2eq_LA[[#This Row],[País]],IFERROR(((Emisiones_CO2_CO2eq_LA[[#This Row],[Manufactura y Construcción (kilotoneladas CO₂e)]]-Y86)/Y86)*100,0),0)</f>
        <v>-1.25</v>
      </c>
      <c r="AB87" s="5">
        <v>0.55767330227304801</v>
      </c>
      <c r="AC87">
        <v>220</v>
      </c>
      <c r="AD87">
        <f>IF(A86=Emisiones_CO2_CO2eq_LA[[#This Row],[País]],IFERROR(Emisiones_CO2_CO2eq_LA[[#This Row],[Emisiones Fugitivas (kilotoneladas CO₂e)]]-AC86,0),0)</f>
        <v>60</v>
      </c>
      <c r="AE87" s="5">
        <f>IF(A86=Emisiones_CO2_CO2eq_LA[[#This Row],[País]],IFERROR(((Emisiones_CO2_CO2eq_LA[[#This Row],[Emisiones Fugitivas (kilotoneladas CO₂e)]]-AC86)/AC86)*100,0),0)</f>
        <v>37.5</v>
      </c>
      <c r="AF87" s="5">
        <v>1.55301425949456E-2</v>
      </c>
      <c r="AG87">
        <v>9200</v>
      </c>
      <c r="AH87">
        <f>IF(A86=Emisiones_CO2_CO2eq_LA[[#This Row],[País]],IFERROR(Emisiones_CO2_CO2eq_LA[[#This Row],[Electricidad y Calor (kilotoneladas CO₂e)]]-AG86,0),0)</f>
        <v>2100</v>
      </c>
      <c r="AI87" s="5">
        <f>IF(A86=Emisiones_CO2_CO2eq_LA[[#This Row],[País]],IFERROR(((Emisiones_CO2_CO2eq_LA[[#This Row],[Electricidad y Calor (kilotoneladas CO₂e)]]-AG86)/AG86)*100,0),0)</f>
        <v>29.577464788732392</v>
      </c>
      <c r="AJ87" s="5">
        <v>0.64944232669772595</v>
      </c>
    </row>
    <row r="88" spans="1:36" x14ac:dyDescent="0.25">
      <c r="A88" t="s">
        <v>68</v>
      </c>
      <c r="B88" t="s">
        <v>68</v>
      </c>
      <c r="C88" t="s">
        <v>69</v>
      </c>
      <c r="D88">
        <v>1995</v>
      </c>
      <c r="E88">
        <v>4099.99999999999</v>
      </c>
      <c r="F88">
        <f>IF(A87=Emisiones_CO2_CO2eq_LA[[#This Row],[País]],IFERROR(Emisiones_CO2_CO2eq_LA[[#This Row],[Edificios (kilotoneladas CO₂e)]]-E87,0),0)</f>
        <v>99.999999999989996</v>
      </c>
      <c r="G88" s="5">
        <f>IF(A87=Emisiones_CO2_CO2eq_LA[[#This Row],[País]],IFERROR(((Emisiones_CO2_CO2eq_LA[[#This Row],[Edificios (kilotoneladas CO₂e)]]-E87)/E87)*100,0),0)</f>
        <v>2.49999999999975</v>
      </c>
      <c r="H88" s="5">
        <v>0.28509839371392798</v>
      </c>
      <c r="I88">
        <v>1010</v>
      </c>
      <c r="J88">
        <f>IF(A87=Emisiones_CO2_CO2eq_LA[[#This Row],[País]],IFERROR(Emisiones_CO2_CO2eq_LA[[#This Row],[Industria (kilotoneladas CO₂e)]]-I87,0),0)</f>
        <v>-50</v>
      </c>
      <c r="K88" s="5">
        <f>IF(A87=Emisiones_CO2_CO2eq_LA[[#This Row],[País]],IFERROR(((Emisiones_CO2_CO2eq_LA[[#This Row],[Industria (kilotoneladas CO₂e)]]-I87)/I87)*100,0),0)</f>
        <v>-4.716981132075472</v>
      </c>
      <c r="L88" s="5">
        <v>7.0231555524650505E-2</v>
      </c>
      <c r="M88">
        <v>-12360</v>
      </c>
      <c r="N88">
        <f>IF(A87=Emisiones_CO2_CO2eq_LA[[#This Row],[País]],IFERROR(Emisiones_CO2_CO2eq_LA[[#This Row],[UCTUS (kilotoneladas CO₂e)]]-M87,0),0)</f>
        <v>0</v>
      </c>
      <c r="O88" s="5">
        <f>IF(A87=Emisiones_CO2_CO2eq_LA[[#This Row],[País]],IFERROR(((Emisiones_CO2_CO2eq_LA[[#This Row],[UCTUS (kilotoneladas CO₂e)]]-M87)/M87)*100,0),0)</f>
        <v>0</v>
      </c>
      <c r="P88" s="5">
        <v>-0.85946735275710995</v>
      </c>
      <c r="Q88">
        <v>400</v>
      </c>
      <c r="R88">
        <f>IF(A87=Emisiones_CO2_CO2eq_LA[[#This Row],[País]],IFERROR(Emisiones_CO2_CO2eq_LA[[#This Row],[Otras Quemas de Combustible (kilotoneladas CO₂e)]]-Q87,0),0)</f>
        <v>-200</v>
      </c>
      <c r="S88" s="5">
        <f>IF(A87=Emisiones_CO2_CO2eq_LA[[#This Row],[País]],IFERROR(((Emisiones_CO2_CO2eq_LA[[#This Row],[Otras Quemas de Combustible (kilotoneladas CO₂e)]]-Q87)/Q87)*100,0),0)</f>
        <v>-33.333333333333329</v>
      </c>
      <c r="T88" s="5">
        <v>0.03</v>
      </c>
      <c r="U88">
        <v>13600</v>
      </c>
      <c r="V88">
        <f>IF(A87=Emisiones_CO2_CO2eq_LA[[#This Row],[País]],IFERROR(Emisiones_CO2_CO2eq_LA[[#This Row],[Transporte (kilotoneladas CO₂e)]]-U87,0),0)</f>
        <v>1300</v>
      </c>
      <c r="W88" s="5">
        <f>IF(A87=Emisiones_CO2_CO2eq_LA[[#This Row],[País]],IFERROR(((Emisiones_CO2_CO2eq_LA[[#This Row],[Transporte (kilotoneladas CO₂e)]]-U87)/U87)*100,0),0)</f>
        <v>10.569105691056912</v>
      </c>
      <c r="X88" s="5">
        <v>0.94569223280717596</v>
      </c>
      <c r="Y88">
        <v>8900</v>
      </c>
      <c r="Z88">
        <f>IF(A87=Emisiones_CO2_CO2eq_LA[[#This Row],[País]],IFERROR(Emisiones_CO2_CO2eq_LA[[#This Row],[Manufactura y Construcción (kilotoneladas CO₂e)]]-Y87,0),0)</f>
        <v>1000</v>
      </c>
      <c r="AA88" s="5">
        <f>IF(A87=Emisiones_CO2_CO2eq_LA[[#This Row],[País]],IFERROR(((Emisiones_CO2_CO2eq_LA[[#This Row],[Manufactura y Construcción (kilotoneladas CO₂e)]]-Y87)/Y87)*100,0),0)</f>
        <v>12.658227848101266</v>
      </c>
      <c r="AB88" s="5">
        <v>0.61887212293999005</v>
      </c>
      <c r="AC88">
        <v>160</v>
      </c>
      <c r="AD88">
        <f>IF(A87=Emisiones_CO2_CO2eq_LA[[#This Row],[País]],IFERROR(Emisiones_CO2_CO2eq_LA[[#This Row],[Emisiones Fugitivas (kilotoneladas CO₂e)]]-AC87,0),0)</f>
        <v>-60</v>
      </c>
      <c r="AE88" s="5">
        <f>IF(A87=Emisiones_CO2_CO2eq_LA[[#This Row],[País]],IFERROR(((Emisiones_CO2_CO2eq_LA[[#This Row],[Emisiones Fugitivas (kilotoneladas CO₂e)]]-AC87)/AC87)*100,0),0)</f>
        <v>-27.27272727272727</v>
      </c>
      <c r="AF88" s="5">
        <v>1.1125790974202E-2</v>
      </c>
      <c r="AG88">
        <v>10200</v>
      </c>
      <c r="AH88">
        <f>IF(A87=Emisiones_CO2_CO2eq_LA[[#This Row],[País]],IFERROR(Emisiones_CO2_CO2eq_LA[[#This Row],[Electricidad y Calor (kilotoneladas CO₂e)]]-AG87,0),0)</f>
        <v>1000</v>
      </c>
      <c r="AI88" s="5">
        <f>IF(A87=Emisiones_CO2_CO2eq_LA[[#This Row],[País]],IFERROR(((Emisiones_CO2_CO2eq_LA[[#This Row],[Electricidad y Calor (kilotoneladas CO₂e)]]-AG87)/AG87)*100,0),0)</f>
        <v>10.869565217391305</v>
      </c>
      <c r="AJ88" s="5">
        <v>0.70926917460538197</v>
      </c>
    </row>
    <row r="89" spans="1:36" x14ac:dyDescent="0.25">
      <c r="A89" t="s">
        <v>68</v>
      </c>
      <c r="B89" t="s">
        <v>68</v>
      </c>
      <c r="C89" t="s">
        <v>69</v>
      </c>
      <c r="D89">
        <v>1996</v>
      </c>
      <c r="E89">
        <v>3800</v>
      </c>
      <c r="F89">
        <f>IF(A88=Emisiones_CO2_CO2eq_LA[[#This Row],[País]],IFERROR(Emisiones_CO2_CO2eq_LA[[#This Row],[Edificios (kilotoneladas CO₂e)]]-E88,0),0)</f>
        <v>-299.99999999999</v>
      </c>
      <c r="G89" s="5">
        <f>IF(A88=Emisiones_CO2_CO2eq_LA[[#This Row],[País]],IFERROR(((Emisiones_CO2_CO2eq_LA[[#This Row],[Edificios (kilotoneladas CO₂e)]]-E88)/E88)*100,0),0)</f>
        <v>-7.3170731707314811</v>
      </c>
      <c r="H89" s="5">
        <v>0.26050592993761501</v>
      </c>
      <c r="I89">
        <v>980</v>
      </c>
      <c r="J89">
        <f>IF(A88=Emisiones_CO2_CO2eq_LA[[#This Row],[País]],IFERROR(Emisiones_CO2_CO2eq_LA[[#This Row],[Industria (kilotoneladas CO₂e)]]-I88,0),0)</f>
        <v>-30</v>
      </c>
      <c r="K89" s="5">
        <f>IF(A88=Emisiones_CO2_CO2eq_LA[[#This Row],[País]],IFERROR(((Emisiones_CO2_CO2eq_LA[[#This Row],[Industria (kilotoneladas CO₂e)]]-I88)/I88)*100,0),0)</f>
        <v>-2.9702970297029703</v>
      </c>
      <c r="L89" s="5">
        <v>6.7183108247069301E-2</v>
      </c>
      <c r="M89">
        <v>-12360</v>
      </c>
      <c r="N89">
        <f>IF(A88=Emisiones_CO2_CO2eq_LA[[#This Row],[País]],IFERROR(Emisiones_CO2_CO2eq_LA[[#This Row],[UCTUS (kilotoneladas CO₂e)]]-M88,0),0)</f>
        <v>0</v>
      </c>
      <c r="O89" s="5">
        <f>IF(A88=Emisiones_CO2_CO2eq_LA[[#This Row],[País]],IFERROR(((Emisiones_CO2_CO2eq_LA[[#This Row],[UCTUS (kilotoneladas CO₂e)]]-M88)/M88)*100,0),0)</f>
        <v>0</v>
      </c>
      <c r="P89" s="5">
        <v>-0.84732981421813902</v>
      </c>
      <c r="Q89">
        <v>800</v>
      </c>
      <c r="R89">
        <f>IF(A88=Emisiones_CO2_CO2eq_LA[[#This Row],[País]],IFERROR(Emisiones_CO2_CO2eq_LA[[#This Row],[Otras Quemas de Combustible (kilotoneladas CO₂e)]]-Q88,0),0)</f>
        <v>400</v>
      </c>
      <c r="S89" s="5">
        <f>IF(A88=Emisiones_CO2_CO2eq_LA[[#This Row],[País]],IFERROR(((Emisiones_CO2_CO2eq_LA[[#This Row],[Otras Quemas de Combustible (kilotoneladas CO₂e)]]-Q88)/Q88)*100,0),0)</f>
        <v>100</v>
      </c>
      <c r="T89" s="5">
        <v>0.05</v>
      </c>
      <c r="U89">
        <v>14800</v>
      </c>
      <c r="V89">
        <f>IF(A88=Emisiones_CO2_CO2eq_LA[[#This Row],[País]],IFERROR(Emisiones_CO2_CO2eq_LA[[#This Row],[Transporte (kilotoneladas CO₂e)]]-U88,0),0)</f>
        <v>1200</v>
      </c>
      <c r="W89" s="5">
        <f>IF(A88=Emisiones_CO2_CO2eq_LA[[#This Row],[País]],IFERROR(((Emisiones_CO2_CO2eq_LA[[#This Row],[Transporte (kilotoneladas CO₂e)]]-U88)/U88)*100,0),0)</f>
        <v>8.8235294117647065</v>
      </c>
      <c r="X89" s="5">
        <v>1.0146020429149201</v>
      </c>
      <c r="Y89">
        <v>9600</v>
      </c>
      <c r="Z89">
        <f>IF(A88=Emisiones_CO2_CO2eq_LA[[#This Row],[País]],IFERROR(Emisiones_CO2_CO2eq_LA[[#This Row],[Manufactura y Construcción (kilotoneladas CO₂e)]]-Y88,0),0)</f>
        <v>700</v>
      </c>
      <c r="AA89" s="5">
        <f>IF(A88=Emisiones_CO2_CO2eq_LA[[#This Row],[País]],IFERROR(((Emisiones_CO2_CO2eq_LA[[#This Row],[Manufactura y Construcción (kilotoneladas CO₂e)]]-Y88)/Y88)*100,0),0)</f>
        <v>7.8651685393258424</v>
      </c>
      <c r="AB89" s="5">
        <v>0.65812024405292302</v>
      </c>
      <c r="AC89">
        <v>160</v>
      </c>
      <c r="AD89">
        <f>IF(A88=Emisiones_CO2_CO2eq_LA[[#This Row],[País]],IFERROR(Emisiones_CO2_CO2eq_LA[[#This Row],[Emisiones Fugitivas (kilotoneladas CO₂e)]]-AC88,0),0)</f>
        <v>0</v>
      </c>
      <c r="AE89" s="5">
        <f>IF(A88=Emisiones_CO2_CO2eq_LA[[#This Row],[País]],IFERROR(((Emisiones_CO2_CO2eq_LA[[#This Row],[Emisiones Fugitivas (kilotoneladas CO₂e)]]-AC88)/AC88)*100,0),0)</f>
        <v>0</v>
      </c>
      <c r="AF89" s="5">
        <v>1.0968670734215299E-2</v>
      </c>
      <c r="AG89">
        <v>13900</v>
      </c>
      <c r="AH89">
        <f>IF(A88=Emisiones_CO2_CO2eq_LA[[#This Row],[País]],IFERROR(Emisiones_CO2_CO2eq_LA[[#This Row],[Electricidad y Calor (kilotoneladas CO₂e)]]-AG88,0),0)</f>
        <v>3700</v>
      </c>
      <c r="AI89" s="5">
        <f>IF(A88=Emisiones_CO2_CO2eq_LA[[#This Row],[País]],IFERROR(((Emisiones_CO2_CO2eq_LA[[#This Row],[Electricidad y Calor (kilotoneladas CO₂e)]]-AG88)/AG88)*100,0),0)</f>
        <v>36.274509803921568</v>
      </c>
      <c r="AJ89" s="5">
        <v>0.952903270034962</v>
      </c>
    </row>
    <row r="90" spans="1:36" x14ac:dyDescent="0.25">
      <c r="A90" t="s">
        <v>68</v>
      </c>
      <c r="B90" t="s">
        <v>68</v>
      </c>
      <c r="C90" t="s">
        <v>69</v>
      </c>
      <c r="D90">
        <v>1997</v>
      </c>
      <c r="E90">
        <v>4300</v>
      </c>
      <c r="F90">
        <f>IF(A89=Emisiones_CO2_CO2eq_LA[[#This Row],[País]],IFERROR(Emisiones_CO2_CO2eq_LA[[#This Row],[Edificios (kilotoneladas CO₂e)]]-E89,0),0)</f>
        <v>500</v>
      </c>
      <c r="G90" s="5">
        <f>IF(A89=Emisiones_CO2_CO2eq_LA[[#This Row],[País]],IFERROR(((Emisiones_CO2_CO2eq_LA[[#This Row],[Edificios (kilotoneladas CO₂e)]]-E89)/E89)*100,0),0)</f>
        <v>13.157894736842104</v>
      </c>
      <c r="H90" s="5">
        <v>0.29081563641282199</v>
      </c>
      <c r="I90">
        <v>960</v>
      </c>
      <c r="J90">
        <f>IF(A89=Emisiones_CO2_CO2eq_LA[[#This Row],[País]],IFERROR(Emisiones_CO2_CO2eq_LA[[#This Row],[Industria (kilotoneladas CO₂e)]]-I89,0),0)</f>
        <v>-20</v>
      </c>
      <c r="K90" s="5">
        <f>IF(A89=Emisiones_CO2_CO2eq_LA[[#This Row],[País]],IFERROR(((Emisiones_CO2_CO2eq_LA[[#This Row],[Industria (kilotoneladas CO₂e)]]-I89)/I89)*100,0),0)</f>
        <v>-2.0408163265306123</v>
      </c>
      <c r="L90" s="5">
        <v>6.4926281617746495E-2</v>
      </c>
      <c r="M90">
        <v>-12360</v>
      </c>
      <c r="N90">
        <f>IF(A89=Emisiones_CO2_CO2eq_LA[[#This Row],[País]],IFERROR(Emisiones_CO2_CO2eq_LA[[#This Row],[UCTUS (kilotoneladas CO₂e)]]-M89,0),0)</f>
        <v>0</v>
      </c>
      <c r="O90" s="5">
        <f>IF(A89=Emisiones_CO2_CO2eq_LA[[#This Row],[País]],IFERROR(((Emisiones_CO2_CO2eq_LA[[#This Row],[UCTUS (kilotoneladas CO₂e)]]-M89)/M89)*100,0),0)</f>
        <v>0</v>
      </c>
      <c r="P90" s="5">
        <v>-0.83592587582848599</v>
      </c>
      <c r="Q90">
        <v>900</v>
      </c>
      <c r="R90">
        <f>IF(A89=Emisiones_CO2_CO2eq_LA[[#This Row],[País]],IFERROR(Emisiones_CO2_CO2eq_LA[[#This Row],[Otras Quemas de Combustible (kilotoneladas CO₂e)]]-Q89,0),0)</f>
        <v>100</v>
      </c>
      <c r="S90" s="5">
        <f>IF(A89=Emisiones_CO2_CO2eq_LA[[#This Row],[País]],IFERROR(((Emisiones_CO2_CO2eq_LA[[#This Row],[Otras Quemas de Combustible (kilotoneladas CO₂e)]]-Q89)/Q89)*100,0),0)</f>
        <v>12.5</v>
      </c>
      <c r="T90" s="5">
        <v>0.06</v>
      </c>
      <c r="U90">
        <v>15700</v>
      </c>
      <c r="V90">
        <f>IF(A89=Emisiones_CO2_CO2eq_LA[[#This Row],[País]],IFERROR(Emisiones_CO2_CO2eq_LA[[#This Row],[Transporte (kilotoneladas CO₂e)]]-U89,0),0)</f>
        <v>900</v>
      </c>
      <c r="W90" s="5">
        <f>IF(A89=Emisiones_CO2_CO2eq_LA[[#This Row],[País]],IFERROR(((Emisiones_CO2_CO2eq_LA[[#This Row],[Transporte (kilotoneladas CO₂e)]]-U89)/U89)*100,0),0)</f>
        <v>6.0810810810810816</v>
      </c>
      <c r="X90" s="5">
        <v>1.06181523062356</v>
      </c>
      <c r="Y90">
        <v>12800</v>
      </c>
      <c r="Z90">
        <f>IF(A89=Emisiones_CO2_CO2eq_LA[[#This Row],[País]],IFERROR(Emisiones_CO2_CO2eq_LA[[#This Row],[Manufactura y Construcción (kilotoneladas CO₂e)]]-Y89,0),0)</f>
        <v>3200</v>
      </c>
      <c r="AA90" s="5">
        <f>IF(A89=Emisiones_CO2_CO2eq_LA[[#This Row],[País]],IFERROR(((Emisiones_CO2_CO2eq_LA[[#This Row],[Manufactura y Construcción (kilotoneladas CO₂e)]]-Y89)/Y89)*100,0),0)</f>
        <v>33.333333333333329</v>
      </c>
      <c r="AB90" s="5">
        <v>0.86568375490328597</v>
      </c>
      <c r="AC90">
        <v>160</v>
      </c>
      <c r="AD90">
        <f>IF(A89=Emisiones_CO2_CO2eq_LA[[#This Row],[País]],IFERROR(Emisiones_CO2_CO2eq_LA[[#This Row],[Emisiones Fugitivas (kilotoneladas CO₂e)]]-AC89,0),0)</f>
        <v>0</v>
      </c>
      <c r="AE90" s="5">
        <f>IF(A89=Emisiones_CO2_CO2eq_LA[[#This Row],[País]],IFERROR(((Emisiones_CO2_CO2eq_LA[[#This Row],[Emisiones Fugitivas (kilotoneladas CO₂e)]]-AC89)/AC89)*100,0),0)</f>
        <v>0</v>
      </c>
      <c r="AF90" s="5">
        <v>1.0821046936291E-2</v>
      </c>
      <c r="AG90">
        <v>15700</v>
      </c>
      <c r="AH90">
        <f>IF(A89=Emisiones_CO2_CO2eq_LA[[#This Row],[País]],IFERROR(Emisiones_CO2_CO2eq_LA[[#This Row],[Electricidad y Calor (kilotoneladas CO₂e)]]-AG89,0),0)</f>
        <v>1800</v>
      </c>
      <c r="AI90" s="5">
        <f>IF(A89=Emisiones_CO2_CO2eq_LA[[#This Row],[País]],IFERROR(((Emisiones_CO2_CO2eq_LA[[#This Row],[Electricidad y Calor (kilotoneladas CO₂e)]]-AG89)/AG89)*100,0),0)</f>
        <v>12.949640287769784</v>
      </c>
      <c r="AJ90" s="5">
        <v>1.06181523062356</v>
      </c>
    </row>
    <row r="91" spans="1:36" x14ac:dyDescent="0.25">
      <c r="A91" t="s">
        <v>68</v>
      </c>
      <c r="B91" t="s">
        <v>68</v>
      </c>
      <c r="C91" t="s">
        <v>69</v>
      </c>
      <c r="D91">
        <v>1998</v>
      </c>
      <c r="E91">
        <v>3600</v>
      </c>
      <c r="F91">
        <f>IF(A90=Emisiones_CO2_CO2eq_LA[[#This Row],[País]],IFERROR(Emisiones_CO2_CO2eq_LA[[#This Row],[Edificios (kilotoneladas CO₂e)]]-E90,0),0)</f>
        <v>-700</v>
      </c>
      <c r="G91" s="5">
        <f>IF(A90=Emisiones_CO2_CO2eq_LA[[#This Row],[País]],IFERROR(((Emisiones_CO2_CO2eq_LA[[#This Row],[Edificios (kilotoneladas CO₂e)]]-E90)/E90)*100,0),0)</f>
        <v>-16.279069767441861</v>
      </c>
      <c r="H91" s="5">
        <v>0.24035251702496899</v>
      </c>
      <c r="I91">
        <v>1150</v>
      </c>
      <c r="J91">
        <f>IF(A90=Emisiones_CO2_CO2eq_LA[[#This Row],[País]],IFERROR(Emisiones_CO2_CO2eq_LA[[#This Row],[Industria (kilotoneladas CO₂e)]]-I90,0),0)</f>
        <v>190</v>
      </c>
      <c r="K91" s="5">
        <f>IF(A90=Emisiones_CO2_CO2eq_LA[[#This Row],[País]],IFERROR(((Emisiones_CO2_CO2eq_LA[[#This Row],[Industria (kilotoneladas CO₂e)]]-I90)/I90)*100,0),0)</f>
        <v>19.791666666666664</v>
      </c>
      <c r="L91" s="5">
        <v>7.6779276271865399E-2</v>
      </c>
      <c r="M91">
        <v>-12360</v>
      </c>
      <c r="N91">
        <f>IF(A90=Emisiones_CO2_CO2eq_LA[[#This Row],[País]],IFERROR(Emisiones_CO2_CO2eq_LA[[#This Row],[UCTUS (kilotoneladas CO₂e)]]-M90,0),0)</f>
        <v>0</v>
      </c>
      <c r="O91" s="5">
        <f>IF(A90=Emisiones_CO2_CO2eq_LA[[#This Row],[País]],IFERROR(((Emisiones_CO2_CO2eq_LA[[#This Row],[UCTUS (kilotoneladas CO₂e)]]-M90)/M90)*100,0),0)</f>
        <v>0</v>
      </c>
      <c r="P91" s="5">
        <v>-0.82521030845239596</v>
      </c>
      <c r="Q91">
        <v>500</v>
      </c>
      <c r="R91">
        <f>IF(A90=Emisiones_CO2_CO2eq_LA[[#This Row],[País]],IFERROR(Emisiones_CO2_CO2eq_LA[[#This Row],[Otras Quemas de Combustible (kilotoneladas CO₂e)]]-Q90,0),0)</f>
        <v>-400</v>
      </c>
      <c r="S91" s="5">
        <f>IF(A90=Emisiones_CO2_CO2eq_LA[[#This Row],[País]],IFERROR(((Emisiones_CO2_CO2eq_LA[[#This Row],[Otras Quemas de Combustible (kilotoneladas CO₂e)]]-Q90)/Q90)*100,0),0)</f>
        <v>-44.444444444444443</v>
      </c>
      <c r="T91" s="5">
        <v>0.03</v>
      </c>
      <c r="U91">
        <v>16600</v>
      </c>
      <c r="V91">
        <f>IF(A90=Emisiones_CO2_CO2eq_LA[[#This Row],[País]],IFERROR(Emisiones_CO2_CO2eq_LA[[#This Row],[Transporte (kilotoneladas CO₂e)]]-U90,0),0)</f>
        <v>900</v>
      </c>
      <c r="W91" s="5">
        <f>IF(A90=Emisiones_CO2_CO2eq_LA[[#This Row],[País]],IFERROR(((Emisiones_CO2_CO2eq_LA[[#This Row],[Transporte (kilotoneladas CO₂e)]]-U90)/U90)*100,0),0)</f>
        <v>5.7324840764331215</v>
      </c>
      <c r="X91" s="5">
        <v>1.10829216183736</v>
      </c>
      <c r="Y91">
        <v>10700</v>
      </c>
      <c r="Z91">
        <f>IF(A90=Emisiones_CO2_CO2eq_LA[[#This Row],[País]],IFERROR(Emisiones_CO2_CO2eq_LA[[#This Row],[Manufactura y Construcción (kilotoneladas CO₂e)]]-Y90,0),0)</f>
        <v>-2100</v>
      </c>
      <c r="AA91" s="5">
        <f>IF(A90=Emisiones_CO2_CO2eq_LA[[#This Row],[País]],IFERROR(((Emisiones_CO2_CO2eq_LA[[#This Row],[Manufactura y Construcción (kilotoneladas CO₂e)]]-Y90)/Y90)*100,0),0)</f>
        <v>-16.40625</v>
      </c>
      <c r="AB91" s="5">
        <v>0.71438109226865998</v>
      </c>
      <c r="AC91">
        <v>160</v>
      </c>
      <c r="AD91">
        <f>IF(A90=Emisiones_CO2_CO2eq_LA[[#This Row],[País]],IFERROR(Emisiones_CO2_CO2eq_LA[[#This Row],[Emisiones Fugitivas (kilotoneladas CO₂e)]]-AC90,0),0)</f>
        <v>0</v>
      </c>
      <c r="AE91" s="5">
        <f>IF(A90=Emisiones_CO2_CO2eq_LA[[#This Row],[País]],IFERROR(((Emisiones_CO2_CO2eq_LA[[#This Row],[Emisiones Fugitivas (kilotoneladas CO₂e)]]-AC90)/AC90)*100,0),0)</f>
        <v>0</v>
      </c>
      <c r="AF91" s="5">
        <v>1.0682334089998601E-2</v>
      </c>
      <c r="AG91">
        <v>18700</v>
      </c>
      <c r="AH91">
        <f>IF(A90=Emisiones_CO2_CO2eq_LA[[#This Row],[País]],IFERROR(Emisiones_CO2_CO2eq_LA[[#This Row],[Electricidad y Calor (kilotoneladas CO₂e)]]-AG90,0),0)</f>
        <v>3000</v>
      </c>
      <c r="AI91" s="5">
        <f>IF(A90=Emisiones_CO2_CO2eq_LA[[#This Row],[País]],IFERROR(((Emisiones_CO2_CO2eq_LA[[#This Row],[Electricidad y Calor (kilotoneladas CO₂e)]]-AG90)/AG90)*100,0),0)</f>
        <v>19.108280254777071</v>
      </c>
      <c r="AJ91" s="5">
        <v>1.24849779676859</v>
      </c>
    </row>
    <row r="92" spans="1:36" x14ac:dyDescent="0.25">
      <c r="A92" t="s">
        <v>68</v>
      </c>
      <c r="B92" t="s">
        <v>68</v>
      </c>
      <c r="C92" t="s">
        <v>69</v>
      </c>
      <c r="D92">
        <v>1999</v>
      </c>
      <c r="E92">
        <v>4000</v>
      </c>
      <c r="F92">
        <f>IF(A91=Emisiones_CO2_CO2eq_LA[[#This Row],[País]],IFERROR(Emisiones_CO2_CO2eq_LA[[#This Row],[Edificios (kilotoneladas CO₂e)]]-E91,0),0)</f>
        <v>400</v>
      </c>
      <c r="G92" s="5">
        <f>IF(A91=Emisiones_CO2_CO2eq_LA[[#This Row],[País]],IFERROR(((Emisiones_CO2_CO2eq_LA[[#This Row],[Edificios (kilotoneladas CO₂e)]]-E91)/E91)*100,0),0)</f>
        <v>11.111111111111111</v>
      </c>
      <c r="H92" s="5">
        <v>0.26380003957000597</v>
      </c>
      <c r="I92">
        <v>970</v>
      </c>
      <c r="J92">
        <f>IF(A91=Emisiones_CO2_CO2eq_LA[[#This Row],[País]],IFERROR(Emisiones_CO2_CO2eq_LA[[#This Row],[Industria (kilotoneladas CO₂e)]]-I91,0),0)</f>
        <v>-180</v>
      </c>
      <c r="K92" s="5">
        <f>IF(A91=Emisiones_CO2_CO2eq_LA[[#This Row],[País]],IFERROR(((Emisiones_CO2_CO2eq_LA[[#This Row],[Industria (kilotoneladas CO₂e)]]-I91)/I91)*100,0),0)</f>
        <v>-15.65217391304348</v>
      </c>
      <c r="L92" s="5">
        <v>6.3971509595726395E-2</v>
      </c>
      <c r="M92">
        <v>-12360</v>
      </c>
      <c r="N92">
        <f>IF(A91=Emisiones_CO2_CO2eq_LA[[#This Row],[País]],IFERROR(Emisiones_CO2_CO2eq_LA[[#This Row],[UCTUS (kilotoneladas CO₂e)]]-M91,0),0)</f>
        <v>0</v>
      </c>
      <c r="O92" s="5">
        <f>IF(A91=Emisiones_CO2_CO2eq_LA[[#This Row],[País]],IFERROR(((Emisiones_CO2_CO2eq_LA[[#This Row],[UCTUS (kilotoneladas CO₂e)]]-M91)/M91)*100,0),0)</f>
        <v>0</v>
      </c>
      <c r="P92" s="5">
        <v>-0.81514212227131799</v>
      </c>
      <c r="Q92">
        <v>500</v>
      </c>
      <c r="R92">
        <f>IF(A91=Emisiones_CO2_CO2eq_LA[[#This Row],[País]],IFERROR(Emisiones_CO2_CO2eq_LA[[#This Row],[Otras Quemas de Combustible (kilotoneladas CO₂e)]]-Q91,0),0)</f>
        <v>0</v>
      </c>
      <c r="S92" s="5">
        <f>IF(A91=Emisiones_CO2_CO2eq_LA[[#This Row],[País]],IFERROR(((Emisiones_CO2_CO2eq_LA[[#This Row],[Otras Quemas de Combustible (kilotoneladas CO₂e)]]-Q91)/Q91)*100,0),0)</f>
        <v>0</v>
      </c>
      <c r="T92" s="5">
        <v>0.03</v>
      </c>
      <c r="U92">
        <v>16700</v>
      </c>
      <c r="V92">
        <f>IF(A91=Emisiones_CO2_CO2eq_LA[[#This Row],[País]],IFERROR(Emisiones_CO2_CO2eq_LA[[#This Row],[Transporte (kilotoneladas CO₂e)]]-U91,0),0)</f>
        <v>100</v>
      </c>
      <c r="W92" s="5">
        <f>IF(A91=Emisiones_CO2_CO2eq_LA[[#This Row],[País]],IFERROR(((Emisiones_CO2_CO2eq_LA[[#This Row],[Transporte (kilotoneladas CO₂e)]]-U91)/U91)*100,0),0)</f>
        <v>0.60240963855421692</v>
      </c>
      <c r="X92" s="5">
        <v>1.10136516520477</v>
      </c>
      <c r="Y92">
        <v>10200</v>
      </c>
      <c r="Z92">
        <f>IF(A91=Emisiones_CO2_CO2eq_LA[[#This Row],[País]],IFERROR(Emisiones_CO2_CO2eq_LA[[#This Row],[Manufactura y Construcción (kilotoneladas CO₂e)]]-Y91,0),0)</f>
        <v>-500</v>
      </c>
      <c r="AA92" s="5">
        <f>IF(A91=Emisiones_CO2_CO2eq_LA[[#This Row],[País]],IFERROR(((Emisiones_CO2_CO2eq_LA[[#This Row],[Manufactura y Construcción (kilotoneladas CO₂e)]]-Y91)/Y91)*100,0),0)</f>
        <v>-4.6728971962616823</v>
      </c>
      <c r="AB92" s="5">
        <v>0.672690100903515</v>
      </c>
      <c r="AC92">
        <v>160</v>
      </c>
      <c r="AD92">
        <f>IF(A91=Emisiones_CO2_CO2eq_LA[[#This Row],[País]],IFERROR(Emisiones_CO2_CO2eq_LA[[#This Row],[Emisiones Fugitivas (kilotoneladas CO₂e)]]-AC91,0),0)</f>
        <v>0</v>
      </c>
      <c r="AE92" s="5">
        <f>IF(A91=Emisiones_CO2_CO2eq_LA[[#This Row],[País]],IFERROR(((Emisiones_CO2_CO2eq_LA[[#This Row],[Emisiones Fugitivas (kilotoneladas CO₂e)]]-AC91)/AC91)*100,0),0)</f>
        <v>0</v>
      </c>
      <c r="AF92" s="5">
        <v>1.0552001582800201E-2</v>
      </c>
      <c r="AG92">
        <v>21100</v>
      </c>
      <c r="AH92">
        <f>IF(A91=Emisiones_CO2_CO2eq_LA[[#This Row],[País]],IFERROR(Emisiones_CO2_CO2eq_LA[[#This Row],[Electricidad y Calor (kilotoneladas CO₂e)]]-AG91,0),0)</f>
        <v>2400</v>
      </c>
      <c r="AI92" s="5">
        <f>IF(A91=Emisiones_CO2_CO2eq_LA[[#This Row],[País]],IFERROR(((Emisiones_CO2_CO2eq_LA[[#This Row],[Electricidad y Calor (kilotoneladas CO₂e)]]-AG91)/AG91)*100,0),0)</f>
        <v>12.834224598930483</v>
      </c>
      <c r="AJ92" s="5">
        <v>1.3915452087317799</v>
      </c>
    </row>
    <row r="93" spans="1:36" x14ac:dyDescent="0.25">
      <c r="A93" t="s">
        <v>68</v>
      </c>
      <c r="B93" t="s">
        <v>68</v>
      </c>
      <c r="C93" t="s">
        <v>69</v>
      </c>
      <c r="D93">
        <v>2000</v>
      </c>
      <c r="E93">
        <v>4200</v>
      </c>
      <c r="F93">
        <f>IF(A92=Emisiones_CO2_CO2eq_LA[[#This Row],[País]],IFERROR(Emisiones_CO2_CO2eq_LA[[#This Row],[Edificios (kilotoneladas CO₂e)]]-E92,0),0)</f>
        <v>200</v>
      </c>
      <c r="G93" s="5">
        <f>IF(A92=Emisiones_CO2_CO2eq_LA[[#This Row],[País]],IFERROR(((Emisiones_CO2_CO2eq_LA[[#This Row],[Edificios (kilotoneladas CO₂e)]]-E92)/E92)*100,0),0)</f>
        <v>5</v>
      </c>
      <c r="H93" s="5">
        <v>0.27375831052013999</v>
      </c>
      <c r="I93">
        <v>1030</v>
      </c>
      <c r="J93">
        <f>IF(A92=Emisiones_CO2_CO2eq_LA[[#This Row],[País]],IFERROR(Emisiones_CO2_CO2eq_LA[[#This Row],[Industria (kilotoneladas CO₂e)]]-I92,0),0)</f>
        <v>60</v>
      </c>
      <c r="K93" s="5">
        <f>IF(A92=Emisiones_CO2_CO2eq_LA[[#This Row],[País]],IFERROR(((Emisiones_CO2_CO2eq_LA[[#This Row],[Industria (kilotoneladas CO₂e)]]-I92)/I92)*100,0),0)</f>
        <v>6.1855670103092786</v>
      </c>
      <c r="L93" s="5">
        <v>6.7135966627558302E-2</v>
      </c>
      <c r="M93">
        <v>-12370</v>
      </c>
      <c r="N93">
        <f>IF(A92=Emisiones_CO2_CO2eq_LA[[#This Row],[País]],IFERROR(Emisiones_CO2_CO2eq_LA[[#This Row],[UCTUS (kilotoneladas CO₂e)]]-M92,0),0)</f>
        <v>-10</v>
      </c>
      <c r="O93" s="5">
        <f>IF(A92=Emisiones_CO2_CO2eq_LA[[#This Row],[País]],IFERROR(((Emisiones_CO2_CO2eq_LA[[#This Row],[UCTUS (kilotoneladas CO₂e)]]-M92)/M92)*100,0),0)</f>
        <v>8.0906148867313926E-2</v>
      </c>
      <c r="P93" s="5">
        <v>-0.80628340503193796</v>
      </c>
      <c r="Q93">
        <v>600</v>
      </c>
      <c r="R93">
        <f>IF(A92=Emisiones_CO2_CO2eq_LA[[#This Row],[País]],IFERROR(Emisiones_CO2_CO2eq_LA[[#This Row],[Otras Quemas de Combustible (kilotoneladas CO₂e)]]-Q92,0),0)</f>
        <v>100</v>
      </c>
      <c r="S93" s="5">
        <f>IF(A92=Emisiones_CO2_CO2eq_LA[[#This Row],[País]],IFERROR(((Emisiones_CO2_CO2eq_LA[[#This Row],[Otras Quemas de Combustible (kilotoneladas CO₂e)]]-Q92)/Q92)*100,0),0)</f>
        <v>20</v>
      </c>
      <c r="T93" s="5">
        <v>0.04</v>
      </c>
      <c r="U93">
        <v>17000</v>
      </c>
      <c r="V93">
        <f>IF(A92=Emisiones_CO2_CO2eq_LA[[#This Row],[País]],IFERROR(Emisiones_CO2_CO2eq_LA[[#This Row],[Transporte (kilotoneladas CO₂e)]]-U92,0),0)</f>
        <v>300</v>
      </c>
      <c r="W93" s="5">
        <f>IF(A92=Emisiones_CO2_CO2eq_LA[[#This Row],[País]],IFERROR(((Emisiones_CO2_CO2eq_LA[[#This Row],[Transporte (kilotoneladas CO₂e)]]-U92)/U92)*100,0),0)</f>
        <v>1.7964071856287425</v>
      </c>
      <c r="X93" s="5">
        <v>1.10806935210533</v>
      </c>
      <c r="Y93">
        <v>10300</v>
      </c>
      <c r="Z93">
        <f>IF(A92=Emisiones_CO2_CO2eq_LA[[#This Row],[País]],IFERROR(Emisiones_CO2_CO2eq_LA[[#This Row],[Manufactura y Construcción (kilotoneladas CO₂e)]]-Y92,0),0)</f>
        <v>100</v>
      </c>
      <c r="AA93" s="5">
        <f>IF(A92=Emisiones_CO2_CO2eq_LA[[#This Row],[País]],IFERROR(((Emisiones_CO2_CO2eq_LA[[#This Row],[Manufactura y Construcción (kilotoneladas CO₂e)]]-Y92)/Y92)*100,0),0)</f>
        <v>0.98039215686274506</v>
      </c>
      <c r="AB93" s="5">
        <v>0.67135966627558297</v>
      </c>
      <c r="AC93">
        <v>160</v>
      </c>
      <c r="AD93">
        <f>IF(A92=Emisiones_CO2_CO2eq_LA[[#This Row],[País]],IFERROR(Emisiones_CO2_CO2eq_LA[[#This Row],[Emisiones Fugitivas (kilotoneladas CO₂e)]]-AC92,0),0)</f>
        <v>0</v>
      </c>
      <c r="AE93" s="5">
        <f>IF(A92=Emisiones_CO2_CO2eq_LA[[#This Row],[País]],IFERROR(((Emisiones_CO2_CO2eq_LA[[#This Row],[Emisiones Fugitivas (kilotoneladas CO₂e)]]-AC92)/AC92)*100,0),0)</f>
        <v>0</v>
      </c>
      <c r="AF93" s="5">
        <v>1.04288880198148E-2</v>
      </c>
      <c r="AG93">
        <v>16500</v>
      </c>
      <c r="AH93">
        <f>IF(A92=Emisiones_CO2_CO2eq_LA[[#This Row],[País]],IFERROR(Emisiones_CO2_CO2eq_LA[[#This Row],[Electricidad y Calor (kilotoneladas CO₂e)]]-AG92,0),0)</f>
        <v>-4600</v>
      </c>
      <c r="AI93" s="5">
        <f>IF(A92=Emisiones_CO2_CO2eq_LA[[#This Row],[País]],IFERROR(((Emisiones_CO2_CO2eq_LA[[#This Row],[Electricidad y Calor (kilotoneladas CO₂e)]]-AG92)/AG92)*100,0),0)</f>
        <v>-21.800947867298579</v>
      </c>
      <c r="AJ93" s="5">
        <v>1.0754790770434099</v>
      </c>
    </row>
    <row r="94" spans="1:36" x14ac:dyDescent="0.25">
      <c r="A94" t="s">
        <v>68</v>
      </c>
      <c r="B94" t="s">
        <v>68</v>
      </c>
      <c r="C94" t="s">
        <v>69</v>
      </c>
      <c r="D94">
        <v>2001</v>
      </c>
      <c r="E94">
        <v>4200</v>
      </c>
      <c r="F94">
        <f>IF(A93=Emisiones_CO2_CO2eq_LA[[#This Row],[País]],IFERROR(Emisiones_CO2_CO2eq_LA[[#This Row],[Edificios (kilotoneladas CO₂e)]]-E93,0),0)</f>
        <v>0</v>
      </c>
      <c r="G94" s="5">
        <f>IF(A93=Emisiones_CO2_CO2eq_LA[[#This Row],[País]],IFERROR(((Emisiones_CO2_CO2eq_LA[[#This Row],[Edificios (kilotoneladas CO₂e)]]-E93)/E93)*100,0),0)</f>
        <v>0</v>
      </c>
      <c r="H94" s="5">
        <v>0.27068832173240498</v>
      </c>
      <c r="I94">
        <v>1030</v>
      </c>
      <c r="J94">
        <f>IF(A93=Emisiones_CO2_CO2eq_LA[[#This Row],[País]],IFERROR(Emisiones_CO2_CO2eq_LA[[#This Row],[Industria (kilotoneladas CO₂e)]]-I93,0),0)</f>
        <v>0</v>
      </c>
      <c r="K94" s="5">
        <f>IF(A93=Emisiones_CO2_CO2eq_LA[[#This Row],[País]],IFERROR(((Emisiones_CO2_CO2eq_LA[[#This Row],[Industria (kilotoneladas CO₂e)]]-I93)/I93)*100,0),0)</f>
        <v>0</v>
      </c>
      <c r="L94" s="5">
        <v>6.6383088424851702E-2</v>
      </c>
      <c r="M94">
        <v>-6790</v>
      </c>
      <c r="N94">
        <f>IF(A93=Emisiones_CO2_CO2eq_LA[[#This Row],[País]],IFERROR(Emisiones_CO2_CO2eq_LA[[#This Row],[UCTUS (kilotoneladas CO₂e)]]-M93,0),0)</f>
        <v>5580</v>
      </c>
      <c r="O94" s="5">
        <f>IF(A93=Emisiones_CO2_CO2eq_LA[[#This Row],[País]],IFERROR(((Emisiones_CO2_CO2eq_LA[[#This Row],[UCTUS (kilotoneladas CO₂e)]]-M93)/M93)*100,0),0)</f>
        <v>-45.109135004042038</v>
      </c>
      <c r="P94" s="5">
        <v>-0.43761278680072102</v>
      </c>
      <c r="Q94">
        <v>500</v>
      </c>
      <c r="R94">
        <f>IF(A93=Emisiones_CO2_CO2eq_LA[[#This Row],[País]],IFERROR(Emisiones_CO2_CO2eq_LA[[#This Row],[Otras Quemas de Combustible (kilotoneladas CO₂e)]]-Q93,0),0)</f>
        <v>-100</v>
      </c>
      <c r="S94" s="5">
        <f>IF(A93=Emisiones_CO2_CO2eq_LA[[#This Row],[País]],IFERROR(((Emisiones_CO2_CO2eq_LA[[#This Row],[Otras Quemas de Combustible (kilotoneladas CO₂e)]]-Q93)/Q93)*100,0),0)</f>
        <v>-16.666666666666664</v>
      </c>
      <c r="T94" s="5">
        <v>0.03</v>
      </c>
      <c r="U94">
        <v>16100</v>
      </c>
      <c r="V94">
        <f>IF(A93=Emisiones_CO2_CO2eq_LA[[#This Row],[País]],IFERROR(Emisiones_CO2_CO2eq_LA[[#This Row],[Transporte (kilotoneladas CO₂e)]]-U93,0),0)</f>
        <v>-900</v>
      </c>
      <c r="W94" s="5">
        <f>IF(A93=Emisiones_CO2_CO2eq_LA[[#This Row],[País]],IFERROR(((Emisiones_CO2_CO2eq_LA[[#This Row],[Transporte (kilotoneladas CO₂e)]]-U93)/U93)*100,0),0)</f>
        <v>-5.2941176470588234</v>
      </c>
      <c r="X94" s="5">
        <v>1.0376385666408801</v>
      </c>
      <c r="Y94">
        <v>11200</v>
      </c>
      <c r="Z94">
        <f>IF(A93=Emisiones_CO2_CO2eq_LA[[#This Row],[País]],IFERROR(Emisiones_CO2_CO2eq_LA[[#This Row],[Manufactura y Construcción (kilotoneladas CO₂e)]]-Y93,0),0)</f>
        <v>900</v>
      </c>
      <c r="AA94" s="5">
        <f>IF(A93=Emisiones_CO2_CO2eq_LA[[#This Row],[País]],IFERROR(((Emisiones_CO2_CO2eq_LA[[#This Row],[Manufactura y Construcción (kilotoneladas CO₂e)]]-Y93)/Y93)*100,0),0)</f>
        <v>8.7378640776699026</v>
      </c>
      <c r="AB94" s="5">
        <v>0.72183552461974698</v>
      </c>
      <c r="AC94">
        <v>160</v>
      </c>
      <c r="AD94">
        <f>IF(A93=Emisiones_CO2_CO2eq_LA[[#This Row],[País]],IFERROR(Emisiones_CO2_CO2eq_LA[[#This Row],[Emisiones Fugitivas (kilotoneladas CO₂e)]]-AC93,0),0)</f>
        <v>0</v>
      </c>
      <c r="AE94" s="5">
        <f>IF(A93=Emisiones_CO2_CO2eq_LA[[#This Row],[País]],IFERROR(((Emisiones_CO2_CO2eq_LA[[#This Row],[Emisiones Fugitivas (kilotoneladas CO₂e)]]-AC93)/AC93)*100,0),0)</f>
        <v>0</v>
      </c>
      <c r="AF94" s="5">
        <v>1.0311936065996299E-2</v>
      </c>
      <c r="AG94">
        <v>14700</v>
      </c>
      <c r="AH94">
        <f>IF(A93=Emisiones_CO2_CO2eq_LA[[#This Row],[País]],IFERROR(Emisiones_CO2_CO2eq_LA[[#This Row],[Electricidad y Calor (kilotoneladas CO₂e)]]-AG93,0),0)</f>
        <v>-1800</v>
      </c>
      <c r="AI94" s="5">
        <f>IF(A93=Emisiones_CO2_CO2eq_LA[[#This Row],[País]],IFERROR(((Emisiones_CO2_CO2eq_LA[[#This Row],[Electricidad y Calor (kilotoneladas CO₂e)]]-AG93)/AG93)*100,0),0)</f>
        <v>-10.909090909090908</v>
      </c>
      <c r="AJ94" s="5">
        <v>0.94740912606341798</v>
      </c>
    </row>
    <row r="95" spans="1:36" x14ac:dyDescent="0.25">
      <c r="A95" t="s">
        <v>68</v>
      </c>
      <c r="B95" t="s">
        <v>68</v>
      </c>
      <c r="C95" t="s">
        <v>69</v>
      </c>
      <c r="D95">
        <v>2002</v>
      </c>
      <c r="E95">
        <v>4000</v>
      </c>
      <c r="F95">
        <f>IF(A94=Emisiones_CO2_CO2eq_LA[[#This Row],[País]],IFERROR(Emisiones_CO2_CO2eq_LA[[#This Row],[Edificios (kilotoneladas CO₂e)]]-E94,0),0)</f>
        <v>-200</v>
      </c>
      <c r="G95" s="5">
        <f>IF(A94=Emisiones_CO2_CO2eq_LA[[#This Row],[País]],IFERROR(((Emisiones_CO2_CO2eq_LA[[#This Row],[Edificios (kilotoneladas CO₂e)]]-E94)/E94)*100,0),0)</f>
        <v>-4.7619047619047619</v>
      </c>
      <c r="H95" s="5">
        <v>0.255036980362152</v>
      </c>
      <c r="I95">
        <v>1100</v>
      </c>
      <c r="J95">
        <f>IF(A94=Emisiones_CO2_CO2eq_LA[[#This Row],[País]],IFERROR(Emisiones_CO2_CO2eq_LA[[#This Row],[Industria (kilotoneladas CO₂e)]]-I94,0),0)</f>
        <v>70</v>
      </c>
      <c r="K95" s="5">
        <f>IF(A94=Emisiones_CO2_CO2eq_LA[[#This Row],[País]],IFERROR(((Emisiones_CO2_CO2eq_LA[[#This Row],[Industria (kilotoneladas CO₂e)]]-I94)/I94)*100,0),0)</f>
        <v>6.7961165048543686</v>
      </c>
      <c r="L95" s="5">
        <v>7.0135169599591901E-2</v>
      </c>
      <c r="M95">
        <v>-6790</v>
      </c>
      <c r="N95">
        <f>IF(A94=Emisiones_CO2_CO2eq_LA[[#This Row],[País]],IFERROR(Emisiones_CO2_CO2eq_LA[[#This Row],[UCTUS (kilotoneladas CO₂e)]]-M94,0),0)</f>
        <v>0</v>
      </c>
      <c r="O95" s="5">
        <f>IF(A94=Emisiones_CO2_CO2eq_LA[[#This Row],[País]],IFERROR(((Emisiones_CO2_CO2eq_LA[[#This Row],[UCTUS (kilotoneladas CO₂e)]]-M94)/M94)*100,0),0)</f>
        <v>0</v>
      </c>
      <c r="P95" s="5">
        <v>-0.43292527416475302</v>
      </c>
      <c r="Q95">
        <v>600</v>
      </c>
      <c r="R95">
        <f>IF(A94=Emisiones_CO2_CO2eq_LA[[#This Row],[País]],IFERROR(Emisiones_CO2_CO2eq_LA[[#This Row],[Otras Quemas de Combustible (kilotoneladas CO₂e)]]-Q94,0),0)</f>
        <v>100</v>
      </c>
      <c r="S95" s="5">
        <f>IF(A94=Emisiones_CO2_CO2eq_LA[[#This Row],[País]],IFERROR(((Emisiones_CO2_CO2eq_LA[[#This Row],[Otras Quemas de Combustible (kilotoneladas CO₂e)]]-Q94)/Q94)*100,0),0)</f>
        <v>20</v>
      </c>
      <c r="T95" s="5">
        <v>0.04</v>
      </c>
      <c r="U95">
        <v>16600</v>
      </c>
      <c r="V95">
        <f>IF(A94=Emisiones_CO2_CO2eq_LA[[#This Row],[País]],IFERROR(Emisiones_CO2_CO2eq_LA[[#This Row],[Transporte (kilotoneladas CO₂e)]]-U94,0),0)</f>
        <v>500</v>
      </c>
      <c r="W95" s="5">
        <f>IF(A94=Emisiones_CO2_CO2eq_LA[[#This Row],[País]],IFERROR(((Emisiones_CO2_CO2eq_LA[[#This Row],[Transporte (kilotoneladas CO₂e)]]-U94)/U94)*100,0),0)</f>
        <v>3.1055900621118013</v>
      </c>
      <c r="X95" s="5">
        <v>1.05840346850293</v>
      </c>
      <c r="Y95">
        <v>10400</v>
      </c>
      <c r="Z95">
        <f>IF(A94=Emisiones_CO2_CO2eq_LA[[#This Row],[País]],IFERROR(Emisiones_CO2_CO2eq_LA[[#This Row],[Manufactura y Construcción (kilotoneladas CO₂e)]]-Y94,0),0)</f>
        <v>-800</v>
      </c>
      <c r="AA95" s="5">
        <f>IF(A94=Emisiones_CO2_CO2eq_LA[[#This Row],[País]],IFERROR(((Emisiones_CO2_CO2eq_LA[[#This Row],[Manufactura y Construcción (kilotoneladas CO₂e)]]-Y94)/Y94)*100,0),0)</f>
        <v>-7.1428571428571423</v>
      </c>
      <c r="AB95" s="5">
        <v>0.66309614894159596</v>
      </c>
      <c r="AC95">
        <v>160</v>
      </c>
      <c r="AD95">
        <f>IF(A94=Emisiones_CO2_CO2eq_LA[[#This Row],[País]],IFERROR(Emisiones_CO2_CO2eq_LA[[#This Row],[Emisiones Fugitivas (kilotoneladas CO₂e)]]-AC94,0),0)</f>
        <v>0</v>
      </c>
      <c r="AE95" s="5">
        <f>IF(A94=Emisiones_CO2_CO2eq_LA[[#This Row],[País]],IFERROR(((Emisiones_CO2_CO2eq_LA[[#This Row],[Emisiones Fugitivas (kilotoneladas CO₂e)]]-AC94)/AC94)*100,0),0)</f>
        <v>0</v>
      </c>
      <c r="AF95" s="5">
        <v>1.02014792144861E-2</v>
      </c>
      <c r="AG95">
        <v>15800</v>
      </c>
      <c r="AH95">
        <f>IF(A94=Emisiones_CO2_CO2eq_LA[[#This Row],[País]],IFERROR(Emisiones_CO2_CO2eq_LA[[#This Row],[Electricidad y Calor (kilotoneladas CO₂e)]]-AG94,0),0)</f>
        <v>1100</v>
      </c>
      <c r="AI95" s="5">
        <f>IF(A94=Emisiones_CO2_CO2eq_LA[[#This Row],[País]],IFERROR(((Emisiones_CO2_CO2eq_LA[[#This Row],[Electricidad y Calor (kilotoneladas CO₂e)]]-AG94)/AG94)*100,0),0)</f>
        <v>7.4829931972789119</v>
      </c>
      <c r="AJ95" s="5">
        <v>1.0073960724305</v>
      </c>
    </row>
    <row r="96" spans="1:36" x14ac:dyDescent="0.25">
      <c r="A96" t="s">
        <v>68</v>
      </c>
      <c r="B96" t="s">
        <v>68</v>
      </c>
      <c r="C96" t="s">
        <v>69</v>
      </c>
      <c r="D96">
        <v>2003</v>
      </c>
      <c r="E96">
        <v>3800</v>
      </c>
      <c r="F96">
        <f>IF(A95=Emisiones_CO2_CO2eq_LA[[#This Row],[País]],IFERROR(Emisiones_CO2_CO2eq_LA[[#This Row],[Edificios (kilotoneladas CO₂e)]]-E95,0),0)</f>
        <v>-200</v>
      </c>
      <c r="G96" s="5">
        <f>IF(A95=Emisiones_CO2_CO2eq_LA[[#This Row],[País]],IFERROR(((Emisiones_CO2_CO2eq_LA[[#This Row],[Edificios (kilotoneladas CO₂e)]]-E95)/E95)*100,0),0)</f>
        <v>-5</v>
      </c>
      <c r="H96" s="5">
        <v>0.2397476340694</v>
      </c>
      <c r="I96">
        <v>1130</v>
      </c>
      <c r="J96">
        <f>IF(A95=Emisiones_CO2_CO2eq_LA[[#This Row],[País]],IFERROR(Emisiones_CO2_CO2eq_LA[[#This Row],[Industria (kilotoneladas CO₂e)]]-I95,0),0)</f>
        <v>30</v>
      </c>
      <c r="K96" s="5">
        <f>IF(A95=Emisiones_CO2_CO2eq_LA[[#This Row],[País]],IFERROR(((Emisiones_CO2_CO2eq_LA[[#This Row],[Industria (kilotoneladas CO₂e)]]-I95)/I95)*100,0),0)</f>
        <v>2.7272727272727271</v>
      </c>
      <c r="L96" s="5">
        <v>7.1293375394321706E-2</v>
      </c>
      <c r="M96">
        <v>-6790</v>
      </c>
      <c r="N96">
        <f>IF(A95=Emisiones_CO2_CO2eq_LA[[#This Row],[País]],IFERROR(Emisiones_CO2_CO2eq_LA[[#This Row],[UCTUS (kilotoneladas CO₂e)]]-M95,0),0)</f>
        <v>0</v>
      </c>
      <c r="O96" s="5">
        <f>IF(A95=Emisiones_CO2_CO2eq_LA[[#This Row],[País]],IFERROR(((Emisiones_CO2_CO2eq_LA[[#This Row],[UCTUS (kilotoneladas CO₂e)]]-M95)/M95)*100,0),0)</f>
        <v>0</v>
      </c>
      <c r="P96" s="5">
        <v>-0.42839116719242898</v>
      </c>
      <c r="Q96">
        <v>400</v>
      </c>
      <c r="R96">
        <f>IF(A95=Emisiones_CO2_CO2eq_LA[[#This Row],[País]],IFERROR(Emisiones_CO2_CO2eq_LA[[#This Row],[Otras Quemas de Combustible (kilotoneladas CO₂e)]]-Q95,0),0)</f>
        <v>-200</v>
      </c>
      <c r="S96" s="5">
        <f>IF(A95=Emisiones_CO2_CO2eq_LA[[#This Row],[País]],IFERROR(((Emisiones_CO2_CO2eq_LA[[#This Row],[Otras Quemas de Combustible (kilotoneladas CO₂e)]]-Q95)/Q95)*100,0),0)</f>
        <v>-33.333333333333329</v>
      </c>
      <c r="T96" s="5">
        <v>0.03</v>
      </c>
      <c r="U96">
        <v>16300</v>
      </c>
      <c r="V96">
        <f>IF(A95=Emisiones_CO2_CO2eq_LA[[#This Row],[País]],IFERROR(Emisiones_CO2_CO2eq_LA[[#This Row],[Transporte (kilotoneladas CO₂e)]]-U95,0),0)</f>
        <v>-300</v>
      </c>
      <c r="W96" s="5">
        <f>IF(A95=Emisiones_CO2_CO2eq_LA[[#This Row],[País]],IFERROR(((Emisiones_CO2_CO2eq_LA[[#This Row],[Transporte (kilotoneladas CO₂e)]]-U95)/U95)*100,0),0)</f>
        <v>-1.8072289156626504</v>
      </c>
      <c r="X96" s="5">
        <v>1.02839116719242</v>
      </c>
      <c r="Y96">
        <v>10800</v>
      </c>
      <c r="Z96">
        <f>IF(A95=Emisiones_CO2_CO2eq_LA[[#This Row],[País]],IFERROR(Emisiones_CO2_CO2eq_LA[[#This Row],[Manufactura y Construcción (kilotoneladas CO₂e)]]-Y95,0),0)</f>
        <v>400</v>
      </c>
      <c r="AA96" s="5">
        <f>IF(A95=Emisiones_CO2_CO2eq_LA[[#This Row],[País]],IFERROR(((Emisiones_CO2_CO2eq_LA[[#This Row],[Manufactura y Construcción (kilotoneladas CO₂e)]]-Y95)/Y95)*100,0),0)</f>
        <v>3.8461538461538463</v>
      </c>
      <c r="AB96" s="5">
        <v>0.68138801261829596</v>
      </c>
      <c r="AC96">
        <v>160</v>
      </c>
      <c r="AD96">
        <f>IF(A95=Emisiones_CO2_CO2eq_LA[[#This Row],[País]],IFERROR(Emisiones_CO2_CO2eq_LA[[#This Row],[Emisiones Fugitivas (kilotoneladas CO₂e)]]-AC95,0),0)</f>
        <v>0</v>
      </c>
      <c r="AE96" s="5">
        <f>IF(A95=Emisiones_CO2_CO2eq_LA[[#This Row],[País]],IFERROR(((Emisiones_CO2_CO2eq_LA[[#This Row],[Emisiones Fugitivas (kilotoneladas CO₂e)]]-AC95)/AC95)*100,0),0)</f>
        <v>0</v>
      </c>
      <c r="AF96" s="5">
        <v>1.00946372239747E-2</v>
      </c>
      <c r="AG96">
        <v>17100</v>
      </c>
      <c r="AH96">
        <f>IF(A95=Emisiones_CO2_CO2eq_LA[[#This Row],[País]],IFERROR(Emisiones_CO2_CO2eq_LA[[#This Row],[Electricidad y Calor (kilotoneladas CO₂e)]]-AG95,0),0)</f>
        <v>1300</v>
      </c>
      <c r="AI96" s="5">
        <f>IF(A95=Emisiones_CO2_CO2eq_LA[[#This Row],[País]],IFERROR(((Emisiones_CO2_CO2eq_LA[[#This Row],[Electricidad y Calor (kilotoneladas CO₂e)]]-AG95)/AG95)*100,0),0)</f>
        <v>8.2278481012658222</v>
      </c>
      <c r="AJ96" s="5">
        <v>1.0788643533122999</v>
      </c>
    </row>
    <row r="97" spans="1:36" x14ac:dyDescent="0.25">
      <c r="A97" t="s">
        <v>68</v>
      </c>
      <c r="B97" t="s">
        <v>68</v>
      </c>
      <c r="C97" t="s">
        <v>69</v>
      </c>
      <c r="D97">
        <v>2004</v>
      </c>
      <c r="E97">
        <v>4300</v>
      </c>
      <c r="F97">
        <f>IF(A96=Emisiones_CO2_CO2eq_LA[[#This Row],[País]],IFERROR(Emisiones_CO2_CO2eq_LA[[#This Row],[Edificios (kilotoneladas CO₂e)]]-E96,0),0)</f>
        <v>500</v>
      </c>
      <c r="G97" s="5">
        <f>IF(A96=Emisiones_CO2_CO2eq_LA[[#This Row],[País]],IFERROR(((Emisiones_CO2_CO2eq_LA[[#This Row],[Edificios (kilotoneladas CO₂e)]]-E96)/E96)*100,0),0)</f>
        <v>13.157894736842104</v>
      </c>
      <c r="H97" s="5">
        <v>0.26849828285981803</v>
      </c>
      <c r="I97">
        <v>1220</v>
      </c>
      <c r="J97">
        <f>IF(A96=Emisiones_CO2_CO2eq_LA[[#This Row],[País]],IFERROR(Emisiones_CO2_CO2eq_LA[[#This Row],[Industria (kilotoneladas CO₂e)]]-I96,0),0)</f>
        <v>90</v>
      </c>
      <c r="K97" s="5">
        <f>IF(A96=Emisiones_CO2_CO2eq_LA[[#This Row],[País]],IFERROR(((Emisiones_CO2_CO2eq_LA[[#This Row],[Industria (kilotoneladas CO₂e)]]-I96)/I96)*100,0),0)</f>
        <v>7.9646017699115044</v>
      </c>
      <c r="L97" s="5">
        <v>7.6178582578832296E-2</v>
      </c>
      <c r="M97">
        <v>-6790</v>
      </c>
      <c r="N97">
        <f>IF(A96=Emisiones_CO2_CO2eq_LA[[#This Row],[País]],IFERROR(Emisiones_CO2_CO2eq_LA[[#This Row],[UCTUS (kilotoneladas CO₂e)]]-M96,0),0)</f>
        <v>0</v>
      </c>
      <c r="O97" s="5">
        <f>IF(A96=Emisiones_CO2_CO2eq_LA[[#This Row],[País]],IFERROR(((Emisiones_CO2_CO2eq_LA[[#This Row],[UCTUS (kilotoneladas CO₂e)]]-M96)/M96)*100,0),0)</f>
        <v>0</v>
      </c>
      <c r="P97" s="5">
        <v>-0.423977521073993</v>
      </c>
      <c r="Q97">
        <v>700</v>
      </c>
      <c r="R97">
        <f>IF(A96=Emisiones_CO2_CO2eq_LA[[#This Row],[País]],IFERROR(Emisiones_CO2_CO2eq_LA[[#This Row],[Otras Quemas de Combustible (kilotoneladas CO₂e)]]-Q96,0),0)</f>
        <v>300</v>
      </c>
      <c r="S97" s="5">
        <f>IF(A96=Emisiones_CO2_CO2eq_LA[[#This Row],[País]],IFERROR(((Emisiones_CO2_CO2eq_LA[[#This Row],[Otras Quemas de Combustible (kilotoneladas CO₂e)]]-Q96)/Q96)*100,0),0)</f>
        <v>75</v>
      </c>
      <c r="T97" s="5">
        <v>0.04</v>
      </c>
      <c r="U97">
        <v>16900</v>
      </c>
      <c r="V97">
        <f>IF(A96=Emisiones_CO2_CO2eq_LA[[#This Row],[País]],IFERROR(Emisiones_CO2_CO2eq_LA[[#This Row],[Transporte (kilotoneladas CO₂e)]]-U96,0),0)</f>
        <v>600</v>
      </c>
      <c r="W97" s="5">
        <f>IF(A96=Emisiones_CO2_CO2eq_LA[[#This Row],[País]],IFERROR(((Emisiones_CO2_CO2eq_LA[[#This Row],[Transporte (kilotoneladas CO₂e)]]-U96)/U96)*100,0),0)</f>
        <v>3.6809815950920246</v>
      </c>
      <c r="X97" s="5">
        <v>1.05526069310021</v>
      </c>
      <c r="Y97">
        <v>10600</v>
      </c>
      <c r="Z97">
        <f>IF(A96=Emisiones_CO2_CO2eq_LA[[#This Row],[País]],IFERROR(Emisiones_CO2_CO2eq_LA[[#This Row],[Manufactura y Construcción (kilotoneladas CO₂e)]]-Y96,0),0)</f>
        <v>-200</v>
      </c>
      <c r="AA97" s="5">
        <f>IF(A96=Emisiones_CO2_CO2eq_LA[[#This Row],[País]],IFERROR(((Emisiones_CO2_CO2eq_LA[[#This Row],[Manufactura y Construcción (kilotoneladas CO₂e)]]-Y96)/Y96)*100,0),0)</f>
        <v>-1.8518518518518516</v>
      </c>
      <c r="AB97" s="5">
        <v>0.66187948798001806</v>
      </c>
      <c r="AC97">
        <v>160</v>
      </c>
      <c r="AD97">
        <f>IF(A96=Emisiones_CO2_CO2eq_LA[[#This Row],[País]],IFERROR(Emisiones_CO2_CO2eq_LA[[#This Row],[Emisiones Fugitivas (kilotoneladas CO₂e)]]-AC96,0),0)</f>
        <v>0</v>
      </c>
      <c r="AE97" s="5">
        <f>IF(A96=Emisiones_CO2_CO2eq_LA[[#This Row],[País]],IFERROR(((Emisiones_CO2_CO2eq_LA[[#This Row],[Emisiones Fugitivas (kilotoneladas CO₂e)]]-AC96)/AC96)*100,0),0)</f>
        <v>0</v>
      </c>
      <c r="AF97" s="5">
        <v>9.9906337808304702E-3</v>
      </c>
      <c r="AG97">
        <v>20900</v>
      </c>
      <c r="AH97">
        <f>IF(A96=Emisiones_CO2_CO2eq_LA[[#This Row],[País]],IFERROR(Emisiones_CO2_CO2eq_LA[[#This Row],[Electricidad y Calor (kilotoneladas CO₂e)]]-AG96,0),0)</f>
        <v>3800</v>
      </c>
      <c r="AI97" s="5">
        <f>IF(A96=Emisiones_CO2_CO2eq_LA[[#This Row],[País]],IFERROR(((Emisiones_CO2_CO2eq_LA[[#This Row],[Electricidad y Calor (kilotoneladas CO₂e)]]-AG96)/AG96)*100,0),0)</f>
        <v>22.222222222222221</v>
      </c>
      <c r="AJ97" s="5">
        <v>1.30502653762098</v>
      </c>
    </row>
    <row r="98" spans="1:36" x14ac:dyDescent="0.25">
      <c r="A98" t="s">
        <v>68</v>
      </c>
      <c r="B98" t="s">
        <v>68</v>
      </c>
      <c r="C98" t="s">
        <v>69</v>
      </c>
      <c r="D98">
        <v>2005</v>
      </c>
      <c r="E98">
        <v>4099.99999999999</v>
      </c>
      <c r="F98">
        <f>IF(A97=Emisiones_CO2_CO2eq_LA[[#This Row],[País]],IFERROR(Emisiones_CO2_CO2eq_LA[[#This Row],[Edificios (kilotoneladas CO₂e)]]-E97,0),0)</f>
        <v>-200.00000000001</v>
      </c>
      <c r="G98" s="5">
        <f>IF(A97=Emisiones_CO2_CO2eq_LA[[#This Row],[País]],IFERROR(((Emisiones_CO2_CO2eq_LA[[#This Row],[Edificios (kilotoneladas CO₂e)]]-E97)/E97)*100,0),0)</f>
        <v>-4.6511627906979065</v>
      </c>
      <c r="H98" s="5">
        <v>0.25335228326021098</v>
      </c>
      <c r="I98">
        <v>1170</v>
      </c>
      <c r="J98">
        <f>IF(A97=Emisiones_CO2_CO2eq_LA[[#This Row],[País]],IFERROR(Emisiones_CO2_CO2eq_LA[[#This Row],[Industria (kilotoneladas CO₂e)]]-I97,0),0)</f>
        <v>-50</v>
      </c>
      <c r="K98" s="5">
        <f>IF(A97=Emisiones_CO2_CO2eq_LA[[#This Row],[País]],IFERROR(((Emisiones_CO2_CO2eq_LA[[#This Row],[Industria (kilotoneladas CO₂e)]]-I97)/I97)*100,0),0)</f>
        <v>-4.0983606557377046</v>
      </c>
      <c r="L98" s="5">
        <v>7.2298090588889502E-2</v>
      </c>
      <c r="M98">
        <v>-6790</v>
      </c>
      <c r="N98">
        <f>IF(A97=Emisiones_CO2_CO2eq_LA[[#This Row],[País]],IFERROR(Emisiones_CO2_CO2eq_LA[[#This Row],[UCTUS (kilotoneladas CO₂e)]]-M97,0),0)</f>
        <v>0</v>
      </c>
      <c r="O98" s="5">
        <f>IF(A97=Emisiones_CO2_CO2eq_LA[[#This Row],[País]],IFERROR(((Emisiones_CO2_CO2eq_LA[[#This Row],[UCTUS (kilotoneladas CO₂e)]]-M97)/M97)*100,0),0)</f>
        <v>0</v>
      </c>
      <c r="P98" s="5">
        <v>-0.419576098374837</v>
      </c>
      <c r="Q98">
        <v>400</v>
      </c>
      <c r="R98">
        <f>IF(A97=Emisiones_CO2_CO2eq_LA[[#This Row],[País]],IFERROR(Emisiones_CO2_CO2eq_LA[[#This Row],[Otras Quemas de Combustible (kilotoneladas CO₂e)]]-Q97,0),0)</f>
        <v>-300</v>
      </c>
      <c r="S98" s="5">
        <f>IF(A97=Emisiones_CO2_CO2eq_LA[[#This Row],[País]],IFERROR(((Emisiones_CO2_CO2eq_LA[[#This Row],[Otras Quemas de Combustible (kilotoneladas CO₂e)]]-Q97)/Q97)*100,0),0)</f>
        <v>-42.857142857142854</v>
      </c>
      <c r="T98" s="5">
        <v>0.02</v>
      </c>
      <c r="U98">
        <v>18600</v>
      </c>
      <c r="V98">
        <f>IF(A97=Emisiones_CO2_CO2eq_LA[[#This Row],[País]],IFERROR(Emisiones_CO2_CO2eq_LA[[#This Row],[Transporte (kilotoneladas CO₂e)]]-U97,0),0)</f>
        <v>1700</v>
      </c>
      <c r="W98" s="5">
        <f>IF(A97=Emisiones_CO2_CO2eq_LA[[#This Row],[País]],IFERROR(((Emisiones_CO2_CO2eq_LA[[#This Row],[Transporte (kilotoneladas CO₂e)]]-U97)/U97)*100,0),0)</f>
        <v>10.059171597633137</v>
      </c>
      <c r="X98" s="5">
        <v>1.14935426064388</v>
      </c>
      <c r="Y98">
        <v>10600</v>
      </c>
      <c r="Z98">
        <f>IF(A97=Emisiones_CO2_CO2eq_LA[[#This Row],[País]],IFERROR(Emisiones_CO2_CO2eq_LA[[#This Row],[Manufactura y Construcción (kilotoneladas CO₂e)]]-Y97,0),0)</f>
        <v>0</v>
      </c>
      <c r="AA98" s="5">
        <f>IF(A97=Emisiones_CO2_CO2eq_LA[[#This Row],[País]],IFERROR(((Emisiones_CO2_CO2eq_LA[[#This Row],[Manufactura y Construcción (kilotoneladas CO₂e)]]-Y97)/Y97)*100,0),0)</f>
        <v>0</v>
      </c>
      <c r="AB98" s="5">
        <v>0.65500834208737502</v>
      </c>
      <c r="AC98">
        <v>110</v>
      </c>
      <c r="AD98">
        <f>IF(A97=Emisiones_CO2_CO2eq_LA[[#This Row],[País]],IFERROR(Emisiones_CO2_CO2eq_LA[[#This Row],[Emisiones Fugitivas (kilotoneladas CO₂e)]]-AC97,0),0)</f>
        <v>-50</v>
      </c>
      <c r="AE98" s="5">
        <f>IF(A97=Emisiones_CO2_CO2eq_LA[[#This Row],[País]],IFERROR(((Emisiones_CO2_CO2eq_LA[[#This Row],[Emisiones Fugitivas (kilotoneladas CO₂e)]]-AC97)/AC97)*100,0),0)</f>
        <v>-31.25</v>
      </c>
      <c r="AF98" s="5">
        <v>6.7972563801520103E-3</v>
      </c>
      <c r="AG98">
        <v>20800</v>
      </c>
      <c r="AH98">
        <f>IF(A97=Emisiones_CO2_CO2eq_LA[[#This Row],[País]],IFERROR(Emisiones_CO2_CO2eq_LA[[#This Row],[Electricidad y Calor (kilotoneladas CO₂e)]]-AG97,0),0)</f>
        <v>-100</v>
      </c>
      <c r="AI98" s="5">
        <f>IF(A97=Emisiones_CO2_CO2eq_LA[[#This Row],[País]],IFERROR(((Emisiones_CO2_CO2eq_LA[[#This Row],[Electricidad y Calor (kilotoneladas CO₂e)]]-AG97)/AG97)*100,0),0)</f>
        <v>-0.4784688995215311</v>
      </c>
      <c r="AJ98" s="5">
        <v>1.2852993882469199</v>
      </c>
    </row>
    <row r="99" spans="1:36" x14ac:dyDescent="0.25">
      <c r="A99" t="s">
        <v>68</v>
      </c>
      <c r="B99" t="s">
        <v>68</v>
      </c>
      <c r="C99" t="s">
        <v>69</v>
      </c>
      <c r="D99">
        <v>2006</v>
      </c>
      <c r="E99">
        <v>4099.99999999999</v>
      </c>
      <c r="F99">
        <f>IF(A98=Emisiones_CO2_CO2eq_LA[[#This Row],[País]],IFERROR(Emisiones_CO2_CO2eq_LA[[#This Row],[Edificios (kilotoneladas CO₂e)]]-E98,0),0)</f>
        <v>0</v>
      </c>
      <c r="G99" s="5">
        <f>IF(A98=Emisiones_CO2_CO2eq_LA[[#This Row],[País]],IFERROR(((Emisiones_CO2_CO2eq_LA[[#This Row],[Edificios (kilotoneladas CO₂e)]]-E98)/E98)*100,0),0)</f>
        <v>0</v>
      </c>
      <c r="H99" s="5">
        <v>0.25068786303882601</v>
      </c>
      <c r="I99">
        <v>1260</v>
      </c>
      <c r="J99">
        <f>IF(A98=Emisiones_CO2_CO2eq_LA[[#This Row],[País]],IFERROR(Emisiones_CO2_CO2eq_LA[[#This Row],[Industria (kilotoneladas CO₂e)]]-I98,0),0)</f>
        <v>90</v>
      </c>
      <c r="K99" s="5">
        <f>IF(A98=Emisiones_CO2_CO2eq_LA[[#This Row],[País]],IFERROR(((Emisiones_CO2_CO2eq_LA[[#This Row],[Industria (kilotoneladas CO₂e)]]-I98)/I98)*100,0),0)</f>
        <v>7.6923076923076925</v>
      </c>
      <c r="L99" s="5">
        <v>7.7040660348517198E-2</v>
      </c>
      <c r="M99">
        <v>-7230</v>
      </c>
      <c r="N99">
        <f>IF(A98=Emisiones_CO2_CO2eq_LA[[#This Row],[País]],IFERROR(Emisiones_CO2_CO2eq_LA[[#This Row],[UCTUS (kilotoneladas CO₂e)]]-M98,0),0)</f>
        <v>-440</v>
      </c>
      <c r="O99" s="5">
        <f>IF(A98=Emisiones_CO2_CO2eq_LA[[#This Row],[País]],IFERROR(((Emisiones_CO2_CO2eq_LA[[#This Row],[UCTUS (kilotoneladas CO₂e)]]-M98)/M98)*100,0),0)</f>
        <v>6.4801178203240068</v>
      </c>
      <c r="P99" s="5">
        <v>-0.44206664628553899</v>
      </c>
      <c r="Q99">
        <v>300</v>
      </c>
      <c r="R99">
        <f>IF(A98=Emisiones_CO2_CO2eq_LA[[#This Row],[País]],IFERROR(Emisiones_CO2_CO2eq_LA[[#This Row],[Otras Quemas de Combustible (kilotoneladas CO₂e)]]-Q98,0),0)</f>
        <v>-100</v>
      </c>
      <c r="S99" s="5">
        <f>IF(A98=Emisiones_CO2_CO2eq_LA[[#This Row],[País]],IFERROR(((Emisiones_CO2_CO2eq_LA[[#This Row],[Otras Quemas de Combustible (kilotoneladas CO₂e)]]-Q98)/Q98)*100,0),0)</f>
        <v>-25</v>
      </c>
      <c r="T99" s="5">
        <v>0.02</v>
      </c>
      <c r="U99">
        <v>18300</v>
      </c>
      <c r="V99">
        <f>IF(A98=Emisiones_CO2_CO2eq_LA[[#This Row],[País]],IFERROR(Emisiones_CO2_CO2eq_LA[[#This Row],[Transporte (kilotoneladas CO₂e)]]-U98,0),0)</f>
        <v>-300</v>
      </c>
      <c r="W99" s="5">
        <f>IF(A98=Emisiones_CO2_CO2eq_LA[[#This Row],[País]],IFERROR(((Emisiones_CO2_CO2eq_LA[[#This Row],[Transporte (kilotoneladas CO₂e)]]-U98)/U98)*100,0),0)</f>
        <v>-1.6129032258064515</v>
      </c>
      <c r="X99" s="5">
        <v>1.11892387649037</v>
      </c>
      <c r="Y99">
        <v>12100</v>
      </c>
      <c r="Z99">
        <f>IF(A98=Emisiones_CO2_CO2eq_LA[[#This Row],[País]],IFERROR(Emisiones_CO2_CO2eq_LA[[#This Row],[Manufactura y Construcción (kilotoneladas CO₂e)]]-Y98,0),0)</f>
        <v>1500</v>
      </c>
      <c r="AA99" s="5">
        <f>IF(A98=Emisiones_CO2_CO2eq_LA[[#This Row],[País]],IFERROR(((Emisiones_CO2_CO2eq_LA[[#This Row],[Manufactura y Construcción (kilotoneladas CO₂e)]]-Y98)/Y98)*100,0),0)</f>
        <v>14.150943396226415</v>
      </c>
      <c r="AB99" s="5">
        <v>0.73983491287068104</v>
      </c>
      <c r="AC99">
        <v>110</v>
      </c>
      <c r="AD99">
        <f>IF(A98=Emisiones_CO2_CO2eq_LA[[#This Row],[País]],IFERROR(Emisiones_CO2_CO2eq_LA[[#This Row],[Emisiones Fugitivas (kilotoneladas CO₂e)]]-AC98,0),0)</f>
        <v>0</v>
      </c>
      <c r="AE99" s="5">
        <f>IF(A98=Emisiones_CO2_CO2eq_LA[[#This Row],[País]],IFERROR(((Emisiones_CO2_CO2eq_LA[[#This Row],[Emisiones Fugitivas (kilotoneladas CO₂e)]]-AC98)/AC98)*100,0),0)</f>
        <v>0</v>
      </c>
      <c r="AF99" s="5">
        <v>6.7257719351880097E-3</v>
      </c>
      <c r="AG99">
        <v>20900</v>
      </c>
      <c r="AH99">
        <f>IF(A98=Emisiones_CO2_CO2eq_LA[[#This Row],[País]],IFERROR(Emisiones_CO2_CO2eq_LA[[#This Row],[Electricidad y Calor (kilotoneladas CO₂e)]]-AG98,0),0)</f>
        <v>100</v>
      </c>
      <c r="AI99" s="5">
        <f>IF(A98=Emisiones_CO2_CO2eq_LA[[#This Row],[País]],IFERROR(((Emisiones_CO2_CO2eq_LA[[#This Row],[Electricidad y Calor (kilotoneladas CO₂e)]]-AG98)/AG98)*100,0),0)</f>
        <v>0.48076923076923078</v>
      </c>
      <c r="AJ99" s="5">
        <v>1.27789666768572</v>
      </c>
    </row>
    <row r="100" spans="1:36" x14ac:dyDescent="0.25">
      <c r="A100" t="s">
        <v>68</v>
      </c>
      <c r="B100" t="s">
        <v>68</v>
      </c>
      <c r="C100" t="s">
        <v>69</v>
      </c>
      <c r="D100">
        <v>2007</v>
      </c>
      <c r="E100">
        <v>4500</v>
      </c>
      <c r="F100">
        <f>IF(A99=Emisiones_CO2_CO2eq_LA[[#This Row],[País]],IFERROR(Emisiones_CO2_CO2eq_LA[[#This Row],[Edificios (kilotoneladas CO₂e)]]-E99,0),0)</f>
        <v>400.00000000001</v>
      </c>
      <c r="G100" s="5">
        <f>IF(A99=Emisiones_CO2_CO2eq_LA[[#This Row],[País]],IFERROR(((Emisiones_CO2_CO2eq_LA[[#This Row],[Edificios (kilotoneladas CO₂e)]]-E99)/E99)*100,0),0)</f>
        <v>9.7560975609758778</v>
      </c>
      <c r="H100" s="5">
        <v>0.27223230490018102</v>
      </c>
      <c r="I100">
        <v>1340</v>
      </c>
      <c r="J100">
        <f>IF(A99=Emisiones_CO2_CO2eq_LA[[#This Row],[País]],IFERROR(Emisiones_CO2_CO2eq_LA[[#This Row],[Industria (kilotoneladas CO₂e)]]-I99,0),0)</f>
        <v>80</v>
      </c>
      <c r="K100" s="5">
        <f>IF(A99=Emisiones_CO2_CO2eq_LA[[#This Row],[País]],IFERROR(((Emisiones_CO2_CO2eq_LA[[#This Row],[Industria (kilotoneladas CO₂e)]]-I99)/I99)*100,0),0)</f>
        <v>6.3492063492063489</v>
      </c>
      <c r="L100" s="5">
        <v>8.1064730792498499E-2</v>
      </c>
      <c r="M100">
        <v>-7230</v>
      </c>
      <c r="N100">
        <f>IF(A99=Emisiones_CO2_CO2eq_LA[[#This Row],[País]],IFERROR(Emisiones_CO2_CO2eq_LA[[#This Row],[UCTUS (kilotoneladas CO₂e)]]-M99,0),0)</f>
        <v>0</v>
      </c>
      <c r="O100" s="5">
        <f>IF(A99=Emisiones_CO2_CO2eq_LA[[#This Row],[País]],IFERROR(((Emisiones_CO2_CO2eq_LA[[#This Row],[UCTUS (kilotoneladas CO₂e)]]-M99)/M99)*100,0),0)</f>
        <v>0</v>
      </c>
      <c r="P100" s="5">
        <v>-0.43738656987295799</v>
      </c>
      <c r="Q100">
        <v>400</v>
      </c>
      <c r="R100">
        <f>IF(A99=Emisiones_CO2_CO2eq_LA[[#This Row],[País]],IFERROR(Emisiones_CO2_CO2eq_LA[[#This Row],[Otras Quemas de Combustible (kilotoneladas CO₂e)]]-Q99,0),0)</f>
        <v>100</v>
      </c>
      <c r="S100" s="5">
        <f>IF(A99=Emisiones_CO2_CO2eq_LA[[#This Row],[País]],IFERROR(((Emisiones_CO2_CO2eq_LA[[#This Row],[Otras Quemas de Combustible (kilotoneladas CO₂e)]]-Q99)/Q99)*100,0),0)</f>
        <v>33.333333333333329</v>
      </c>
      <c r="T100" s="5">
        <v>0.02</v>
      </c>
      <c r="U100">
        <v>19800</v>
      </c>
      <c r="V100">
        <f>IF(A99=Emisiones_CO2_CO2eq_LA[[#This Row],[País]],IFERROR(Emisiones_CO2_CO2eq_LA[[#This Row],[Transporte (kilotoneladas CO₂e)]]-U99,0),0)</f>
        <v>1500</v>
      </c>
      <c r="W100" s="5">
        <f>IF(A99=Emisiones_CO2_CO2eq_LA[[#This Row],[País]],IFERROR(((Emisiones_CO2_CO2eq_LA[[#This Row],[Transporte (kilotoneladas CO₂e)]]-U99)/U99)*100,0),0)</f>
        <v>8.1967213114754092</v>
      </c>
      <c r="X100" s="5">
        <v>1.1978221415607899</v>
      </c>
      <c r="Y100">
        <v>12000</v>
      </c>
      <c r="Z100">
        <f>IF(A99=Emisiones_CO2_CO2eq_LA[[#This Row],[País]],IFERROR(Emisiones_CO2_CO2eq_LA[[#This Row],[Manufactura y Construcción (kilotoneladas CO₂e)]]-Y99,0),0)</f>
        <v>-100</v>
      </c>
      <c r="AA100" s="5">
        <f>IF(A99=Emisiones_CO2_CO2eq_LA[[#This Row],[País]],IFERROR(((Emisiones_CO2_CO2eq_LA[[#This Row],[Manufactura y Construcción (kilotoneladas CO₂e)]]-Y99)/Y99)*100,0),0)</f>
        <v>-0.82644628099173556</v>
      </c>
      <c r="AB100" s="5">
        <v>0.72595281306714998</v>
      </c>
      <c r="AC100">
        <v>330</v>
      </c>
      <c r="AD100">
        <f>IF(A99=Emisiones_CO2_CO2eq_LA[[#This Row],[País]],IFERROR(Emisiones_CO2_CO2eq_LA[[#This Row],[Emisiones Fugitivas (kilotoneladas CO₂e)]]-AC99,0),0)</f>
        <v>220</v>
      </c>
      <c r="AE100" s="5">
        <f>IF(A99=Emisiones_CO2_CO2eq_LA[[#This Row],[País]],IFERROR(((Emisiones_CO2_CO2eq_LA[[#This Row],[Emisiones Fugitivas (kilotoneladas CO₂e)]]-AC99)/AC99)*100,0),0)</f>
        <v>200</v>
      </c>
      <c r="AF100" s="5">
        <v>1.9963702359346601E-2</v>
      </c>
      <c r="AG100">
        <v>26400</v>
      </c>
      <c r="AH100">
        <f>IF(A99=Emisiones_CO2_CO2eq_LA[[#This Row],[País]],IFERROR(Emisiones_CO2_CO2eq_LA[[#This Row],[Electricidad y Calor (kilotoneladas CO₂e)]]-AG99,0),0)</f>
        <v>5500</v>
      </c>
      <c r="AI100" s="5">
        <f>IF(A99=Emisiones_CO2_CO2eq_LA[[#This Row],[País]],IFERROR(((Emisiones_CO2_CO2eq_LA[[#This Row],[Electricidad y Calor (kilotoneladas CO₂e)]]-AG99)/AG99)*100,0),0)</f>
        <v>26.315789473684209</v>
      </c>
      <c r="AJ100" s="5">
        <v>1.59709618874773</v>
      </c>
    </row>
    <row r="101" spans="1:36" x14ac:dyDescent="0.25">
      <c r="A101" t="s">
        <v>68</v>
      </c>
      <c r="B101" t="s">
        <v>68</v>
      </c>
      <c r="C101" t="s">
        <v>69</v>
      </c>
      <c r="D101">
        <v>2008</v>
      </c>
      <c r="E101">
        <v>4500</v>
      </c>
      <c r="F101">
        <f>IF(A100=Emisiones_CO2_CO2eq_LA[[#This Row],[País]],IFERROR(Emisiones_CO2_CO2eq_LA[[#This Row],[Edificios (kilotoneladas CO₂e)]]-E100,0),0)</f>
        <v>0</v>
      </c>
      <c r="G101" s="5">
        <f>IF(A100=Emisiones_CO2_CO2eq_LA[[#This Row],[País]],IFERROR(((Emisiones_CO2_CO2eq_LA[[#This Row],[Edificios (kilotoneladas CO₂e)]]-E100)/E100)*100,0),0)</f>
        <v>0</v>
      </c>
      <c r="H101" s="5">
        <v>0.26933205649988001</v>
      </c>
      <c r="I101">
        <v>1330</v>
      </c>
      <c r="J101">
        <f>IF(A100=Emisiones_CO2_CO2eq_LA[[#This Row],[País]],IFERROR(Emisiones_CO2_CO2eq_LA[[#This Row],[Industria (kilotoneladas CO₂e)]]-I100,0),0)</f>
        <v>-10</v>
      </c>
      <c r="K101" s="5">
        <f>IF(A100=Emisiones_CO2_CO2eq_LA[[#This Row],[País]],IFERROR(((Emisiones_CO2_CO2eq_LA[[#This Row],[Industria (kilotoneladas CO₂e)]]-I100)/I100)*100,0),0)</f>
        <v>-0.74626865671641784</v>
      </c>
      <c r="L101" s="5">
        <v>7.96025855877424E-2</v>
      </c>
      <c r="M101">
        <v>-7230</v>
      </c>
      <c r="N101">
        <f>IF(A100=Emisiones_CO2_CO2eq_LA[[#This Row],[País]],IFERROR(Emisiones_CO2_CO2eq_LA[[#This Row],[UCTUS (kilotoneladas CO₂e)]]-M100,0),0)</f>
        <v>0</v>
      </c>
      <c r="O101" s="5">
        <f>IF(A100=Emisiones_CO2_CO2eq_LA[[#This Row],[País]],IFERROR(((Emisiones_CO2_CO2eq_LA[[#This Row],[UCTUS (kilotoneladas CO₂e)]]-M100)/M100)*100,0),0)</f>
        <v>0</v>
      </c>
      <c r="P101" s="5">
        <v>-0.432726837443141</v>
      </c>
      <c r="Q101">
        <v>400</v>
      </c>
      <c r="R101">
        <f>IF(A100=Emisiones_CO2_CO2eq_LA[[#This Row],[País]],IFERROR(Emisiones_CO2_CO2eq_LA[[#This Row],[Otras Quemas de Combustible (kilotoneladas CO₂e)]]-Q100,0),0)</f>
        <v>0</v>
      </c>
      <c r="S101" s="5">
        <f>IF(A100=Emisiones_CO2_CO2eq_LA[[#This Row],[País]],IFERROR(((Emisiones_CO2_CO2eq_LA[[#This Row],[Otras Quemas de Combustible (kilotoneladas CO₂e)]]-Q100)/Q100)*100,0),0)</f>
        <v>0</v>
      </c>
      <c r="T101" s="5">
        <v>0.02</v>
      </c>
      <c r="U101">
        <v>20600</v>
      </c>
      <c r="V101">
        <f>IF(A100=Emisiones_CO2_CO2eq_LA[[#This Row],[País]],IFERROR(Emisiones_CO2_CO2eq_LA[[#This Row],[Transporte (kilotoneladas CO₂e)]]-U100,0),0)</f>
        <v>800</v>
      </c>
      <c r="W101" s="5">
        <f>IF(A100=Emisiones_CO2_CO2eq_LA[[#This Row],[País]],IFERROR(((Emisiones_CO2_CO2eq_LA[[#This Row],[Transporte (kilotoneladas CO₂e)]]-U100)/U100)*100,0),0)</f>
        <v>4.0404040404040407</v>
      </c>
      <c r="X101" s="5">
        <v>1.23294230308834</v>
      </c>
      <c r="Y101">
        <v>12100</v>
      </c>
      <c r="Z101">
        <f>IF(A100=Emisiones_CO2_CO2eq_LA[[#This Row],[País]],IFERROR(Emisiones_CO2_CO2eq_LA[[#This Row],[Manufactura y Construcción (kilotoneladas CO₂e)]]-Y100,0),0)</f>
        <v>100</v>
      </c>
      <c r="AA101" s="5">
        <f>IF(A100=Emisiones_CO2_CO2eq_LA[[#This Row],[País]],IFERROR(((Emisiones_CO2_CO2eq_LA[[#This Row],[Manufactura y Construcción (kilotoneladas CO₂e)]]-Y100)/Y100)*100,0),0)</f>
        <v>0.83333333333333337</v>
      </c>
      <c r="AB101" s="5">
        <v>0.72420397414412196</v>
      </c>
      <c r="AC101">
        <v>380</v>
      </c>
      <c r="AD101">
        <f>IF(A100=Emisiones_CO2_CO2eq_LA[[#This Row],[País]],IFERROR(Emisiones_CO2_CO2eq_LA[[#This Row],[Emisiones Fugitivas (kilotoneladas CO₂e)]]-AC100,0),0)</f>
        <v>50</v>
      </c>
      <c r="AE101" s="5">
        <f>IF(A100=Emisiones_CO2_CO2eq_LA[[#This Row],[País]],IFERROR(((Emisiones_CO2_CO2eq_LA[[#This Row],[Emisiones Fugitivas (kilotoneladas CO₂e)]]-AC100)/AC100)*100,0),0)</f>
        <v>15.151515151515152</v>
      </c>
      <c r="AF101" s="5">
        <v>2.27435958822121E-2</v>
      </c>
      <c r="AG101">
        <v>28900</v>
      </c>
      <c r="AH101">
        <f>IF(A100=Emisiones_CO2_CO2eq_LA[[#This Row],[País]],IFERROR(Emisiones_CO2_CO2eq_LA[[#This Row],[Electricidad y Calor (kilotoneladas CO₂e)]]-AG100,0),0)</f>
        <v>2500</v>
      </c>
      <c r="AI101" s="5">
        <f>IF(A100=Emisiones_CO2_CO2eq_LA[[#This Row],[País]],IFERROR(((Emisiones_CO2_CO2eq_LA[[#This Row],[Electricidad y Calor (kilotoneladas CO₂e)]]-AG100)/AG100)*100,0),0)</f>
        <v>9.4696969696969688</v>
      </c>
      <c r="AJ101" s="5">
        <v>1.72971031841034</v>
      </c>
    </row>
    <row r="102" spans="1:36" x14ac:dyDescent="0.25">
      <c r="A102" t="s">
        <v>68</v>
      </c>
      <c r="B102" t="s">
        <v>68</v>
      </c>
      <c r="C102" t="s">
        <v>69</v>
      </c>
      <c r="D102">
        <v>2009</v>
      </c>
      <c r="E102">
        <v>4700</v>
      </c>
      <c r="F102">
        <f>IF(A101=Emisiones_CO2_CO2eq_LA[[#This Row],[País]],IFERROR(Emisiones_CO2_CO2eq_LA[[#This Row],[Edificios (kilotoneladas CO₂e)]]-E101,0),0)</f>
        <v>200</v>
      </c>
      <c r="G102" s="5">
        <f>IF(A101=Emisiones_CO2_CO2eq_LA[[#This Row],[País]],IFERROR(((Emisiones_CO2_CO2eq_LA[[#This Row],[Edificios (kilotoneladas CO₂e)]]-E101)/E101)*100,0),0)</f>
        <v>4.4444444444444446</v>
      </c>
      <c r="H102" s="5">
        <v>0.27833708397488999</v>
      </c>
      <c r="I102">
        <v>1100</v>
      </c>
      <c r="J102">
        <f>IF(A101=Emisiones_CO2_CO2eq_LA[[#This Row],[País]],IFERROR(Emisiones_CO2_CO2eq_LA[[#This Row],[Industria (kilotoneladas CO₂e)]]-I101,0),0)</f>
        <v>-230</v>
      </c>
      <c r="K102" s="5">
        <f>IF(A101=Emisiones_CO2_CO2eq_LA[[#This Row],[País]],IFERROR(((Emisiones_CO2_CO2eq_LA[[#This Row],[Industria (kilotoneladas CO₂e)]]-I101)/I101)*100,0),0)</f>
        <v>-17.293233082706767</v>
      </c>
      <c r="L102" s="5">
        <v>6.5142721781357299E-2</v>
      </c>
      <c r="M102">
        <v>-7240</v>
      </c>
      <c r="N102">
        <f>IF(A101=Emisiones_CO2_CO2eq_LA[[#This Row],[País]],IFERROR(Emisiones_CO2_CO2eq_LA[[#This Row],[UCTUS (kilotoneladas CO₂e)]]-M101,0),0)</f>
        <v>-10</v>
      </c>
      <c r="O102" s="5">
        <f>IF(A101=Emisiones_CO2_CO2eq_LA[[#This Row],[País]],IFERROR(((Emisiones_CO2_CO2eq_LA[[#This Row],[UCTUS (kilotoneladas CO₂e)]]-M101)/M101)*100,0),0)</f>
        <v>0.13831258644536654</v>
      </c>
      <c r="P102" s="5">
        <v>-0.428757550633661</v>
      </c>
      <c r="Q102">
        <v>500</v>
      </c>
      <c r="R102">
        <f>IF(A101=Emisiones_CO2_CO2eq_LA[[#This Row],[País]],IFERROR(Emisiones_CO2_CO2eq_LA[[#This Row],[Otras Quemas de Combustible (kilotoneladas CO₂e)]]-Q101,0),0)</f>
        <v>100</v>
      </c>
      <c r="S102" s="5">
        <f>IF(A101=Emisiones_CO2_CO2eq_LA[[#This Row],[País]],IFERROR(((Emisiones_CO2_CO2eq_LA[[#This Row],[Otras Quemas de Combustible (kilotoneladas CO₂e)]]-Q101)/Q101)*100,0),0)</f>
        <v>25</v>
      </c>
      <c r="T102" s="5">
        <v>0.03</v>
      </c>
      <c r="U102">
        <v>20700</v>
      </c>
      <c r="V102">
        <f>IF(A101=Emisiones_CO2_CO2eq_LA[[#This Row],[País]],IFERROR(Emisiones_CO2_CO2eq_LA[[#This Row],[Transporte (kilotoneladas CO₂e)]]-U101,0),0)</f>
        <v>100</v>
      </c>
      <c r="W102" s="5">
        <f>IF(A101=Emisiones_CO2_CO2eq_LA[[#This Row],[País]],IFERROR(((Emisiones_CO2_CO2eq_LA[[#This Row],[Transporte (kilotoneladas CO₂e)]]-U101)/U101)*100,0),0)</f>
        <v>0.48543689320388345</v>
      </c>
      <c r="X102" s="5">
        <v>1.22586758261281</v>
      </c>
      <c r="Y102">
        <v>11300</v>
      </c>
      <c r="Z102">
        <f>IF(A101=Emisiones_CO2_CO2eq_LA[[#This Row],[País]],IFERROR(Emisiones_CO2_CO2eq_LA[[#This Row],[Manufactura y Construcción (kilotoneladas CO₂e)]]-Y101,0),0)</f>
        <v>-800</v>
      </c>
      <c r="AA102" s="5">
        <f>IF(A101=Emisiones_CO2_CO2eq_LA[[#This Row],[País]],IFERROR(((Emisiones_CO2_CO2eq_LA[[#This Row],[Manufactura y Construcción (kilotoneladas CO₂e)]]-Y101)/Y101)*100,0),0)</f>
        <v>-6.6115702479338845</v>
      </c>
      <c r="AB102" s="5">
        <v>0.66919341466303395</v>
      </c>
      <c r="AC102">
        <v>50</v>
      </c>
      <c r="AD102">
        <f>IF(A101=Emisiones_CO2_CO2eq_LA[[#This Row],[País]],IFERROR(Emisiones_CO2_CO2eq_LA[[#This Row],[Emisiones Fugitivas (kilotoneladas CO₂e)]]-AC101,0),0)</f>
        <v>-330</v>
      </c>
      <c r="AE102" s="5">
        <f>IF(A101=Emisiones_CO2_CO2eq_LA[[#This Row],[País]],IFERROR(((Emisiones_CO2_CO2eq_LA[[#This Row],[Emisiones Fugitivas (kilotoneladas CO₂e)]]-AC101)/AC101)*100,0),0)</f>
        <v>-86.842105263157904</v>
      </c>
      <c r="AF102" s="5">
        <v>2.96103280824351E-3</v>
      </c>
      <c r="AG102">
        <v>27000</v>
      </c>
      <c r="AH102">
        <f>IF(A101=Emisiones_CO2_CO2eq_LA[[#This Row],[País]],IFERROR(Emisiones_CO2_CO2eq_LA[[#This Row],[Electricidad y Calor (kilotoneladas CO₂e)]]-AG101,0),0)</f>
        <v>-1900</v>
      </c>
      <c r="AI102" s="5">
        <f>IF(A101=Emisiones_CO2_CO2eq_LA[[#This Row],[País]],IFERROR(((Emisiones_CO2_CO2eq_LA[[#This Row],[Electricidad y Calor (kilotoneladas CO₂e)]]-AG101)/AG101)*100,0),0)</f>
        <v>-6.5743944636678195</v>
      </c>
      <c r="AJ102" s="5">
        <v>1.5989577164514901</v>
      </c>
    </row>
    <row r="103" spans="1:36" x14ac:dyDescent="0.25">
      <c r="A103" t="s">
        <v>68</v>
      </c>
      <c r="B103" t="s">
        <v>68</v>
      </c>
      <c r="C103" t="s">
        <v>69</v>
      </c>
      <c r="D103">
        <v>2010</v>
      </c>
      <c r="E103">
        <v>5100</v>
      </c>
      <c r="F103">
        <f>IF(A102=Emisiones_CO2_CO2eq_LA[[#This Row],[País]],IFERROR(Emisiones_CO2_CO2eq_LA[[#This Row],[Edificios (kilotoneladas CO₂e)]]-E102,0),0)</f>
        <v>400</v>
      </c>
      <c r="G103" s="5">
        <f>IF(A102=Emisiones_CO2_CO2eq_LA[[#This Row],[País]],IFERROR(((Emisiones_CO2_CO2eq_LA[[#This Row],[Edificios (kilotoneladas CO₂e)]]-E102)/E102)*100,0),0)</f>
        <v>8.5106382978723403</v>
      </c>
      <c r="H103" s="5">
        <v>0.29889234015120397</v>
      </c>
      <c r="I103">
        <v>1070</v>
      </c>
      <c r="J103">
        <f>IF(A102=Emisiones_CO2_CO2eq_LA[[#This Row],[País]],IFERROR(Emisiones_CO2_CO2eq_LA[[#This Row],[Industria (kilotoneladas CO₂e)]]-I102,0),0)</f>
        <v>-30</v>
      </c>
      <c r="K103" s="5">
        <f>IF(A102=Emisiones_CO2_CO2eq_LA[[#This Row],[País]],IFERROR(((Emisiones_CO2_CO2eq_LA[[#This Row],[Industria (kilotoneladas CO₂e)]]-I102)/I102)*100,0),0)</f>
        <v>-2.7272727272727271</v>
      </c>
      <c r="L103" s="5">
        <v>6.2708785090546795E-2</v>
      </c>
      <c r="M103">
        <v>-7240</v>
      </c>
      <c r="N103">
        <f>IF(A102=Emisiones_CO2_CO2eq_LA[[#This Row],[País]],IFERROR(Emisiones_CO2_CO2eq_LA[[#This Row],[UCTUS (kilotoneladas CO₂e)]]-M102,0),0)</f>
        <v>0</v>
      </c>
      <c r="O103" s="5">
        <f>IF(A102=Emisiones_CO2_CO2eq_LA[[#This Row],[País]],IFERROR(((Emisiones_CO2_CO2eq_LA[[#This Row],[UCTUS (kilotoneladas CO₂e)]]-M102)/M102)*100,0),0)</f>
        <v>0</v>
      </c>
      <c r="P103" s="5">
        <v>-0.42430991033229798</v>
      </c>
      <c r="Q103">
        <v>900</v>
      </c>
      <c r="R103">
        <f>IF(A102=Emisiones_CO2_CO2eq_LA[[#This Row],[País]],IFERROR(Emisiones_CO2_CO2eq_LA[[#This Row],[Otras Quemas de Combustible (kilotoneladas CO₂e)]]-Q102,0),0)</f>
        <v>400</v>
      </c>
      <c r="S103" s="5">
        <f>IF(A102=Emisiones_CO2_CO2eq_LA[[#This Row],[País]],IFERROR(((Emisiones_CO2_CO2eq_LA[[#This Row],[Otras Quemas de Combustible (kilotoneladas CO₂e)]]-Q102)/Q102)*100,0),0)</f>
        <v>80</v>
      </c>
      <c r="T103" s="5">
        <v>0.05</v>
      </c>
      <c r="U103">
        <v>21400</v>
      </c>
      <c r="V103">
        <f>IF(A102=Emisiones_CO2_CO2eq_LA[[#This Row],[País]],IFERROR(Emisiones_CO2_CO2eq_LA[[#This Row],[Transporte (kilotoneladas CO₂e)]]-U102,0),0)</f>
        <v>700</v>
      </c>
      <c r="W103" s="5">
        <f>IF(A102=Emisiones_CO2_CO2eq_LA[[#This Row],[País]],IFERROR(((Emisiones_CO2_CO2eq_LA[[#This Row],[Transporte (kilotoneladas CO₂e)]]-U102)/U102)*100,0),0)</f>
        <v>3.3816425120772946</v>
      </c>
      <c r="X103" s="5">
        <v>1.2541757018109301</v>
      </c>
      <c r="Y103">
        <v>13700</v>
      </c>
      <c r="Z103">
        <f>IF(A102=Emisiones_CO2_CO2eq_LA[[#This Row],[País]],IFERROR(Emisiones_CO2_CO2eq_LA[[#This Row],[Manufactura y Construcción (kilotoneladas CO₂e)]]-Y102,0),0)</f>
        <v>2400</v>
      </c>
      <c r="AA103" s="5">
        <f>IF(A102=Emisiones_CO2_CO2eq_LA[[#This Row],[País]],IFERROR(((Emisiones_CO2_CO2eq_LA[[#This Row],[Manufactura y Construcción (kilotoneladas CO₂e)]]-Y102)/Y102)*100,0),0)</f>
        <v>21.238938053097346</v>
      </c>
      <c r="AB103" s="5">
        <v>0.80290687452382303</v>
      </c>
      <c r="AC103">
        <v>50</v>
      </c>
      <c r="AD103">
        <f>IF(A102=Emisiones_CO2_CO2eq_LA[[#This Row],[País]],IFERROR(Emisiones_CO2_CO2eq_LA[[#This Row],[Emisiones Fugitivas (kilotoneladas CO₂e)]]-AC102,0),0)</f>
        <v>0</v>
      </c>
      <c r="AE103" s="5">
        <f>IF(A102=Emisiones_CO2_CO2eq_LA[[#This Row],[País]],IFERROR(((Emisiones_CO2_CO2eq_LA[[#This Row],[Emisiones Fugitivas (kilotoneladas CO₂e)]]-AC102)/AC102)*100,0),0)</f>
        <v>0</v>
      </c>
      <c r="AF103" s="5">
        <v>2.93031706030592E-3</v>
      </c>
      <c r="AG103">
        <v>27500</v>
      </c>
      <c r="AH103">
        <f>IF(A102=Emisiones_CO2_CO2eq_LA[[#This Row],[País]],IFERROR(Emisiones_CO2_CO2eq_LA[[#This Row],[Electricidad y Calor (kilotoneladas CO₂e)]]-AG102,0),0)</f>
        <v>500</v>
      </c>
      <c r="AI103" s="5">
        <f>IF(A102=Emisiones_CO2_CO2eq_LA[[#This Row],[País]],IFERROR(((Emisiones_CO2_CO2eq_LA[[#This Row],[Electricidad y Calor (kilotoneladas CO₂e)]]-AG102)/AG102)*100,0),0)</f>
        <v>1.8518518518518516</v>
      </c>
      <c r="AJ103" s="5">
        <v>1.6116743831682501</v>
      </c>
    </row>
    <row r="104" spans="1:36" x14ac:dyDescent="0.25">
      <c r="A104" t="s">
        <v>68</v>
      </c>
      <c r="B104" t="s">
        <v>68</v>
      </c>
      <c r="C104" t="s">
        <v>69</v>
      </c>
      <c r="D104">
        <v>2011</v>
      </c>
      <c r="E104">
        <v>5900</v>
      </c>
      <c r="F104">
        <f>IF(A103=Emisiones_CO2_CO2eq_LA[[#This Row],[País]],IFERROR(Emisiones_CO2_CO2eq_LA[[#This Row],[Edificios (kilotoneladas CO₂e)]]-E103,0),0)</f>
        <v>800</v>
      </c>
      <c r="G104" s="5">
        <f>IF(A103=Emisiones_CO2_CO2eq_LA[[#This Row],[País]],IFERROR(((Emisiones_CO2_CO2eq_LA[[#This Row],[Edificios (kilotoneladas CO₂e)]]-E103)/E103)*100,0),0)</f>
        <v>15.686274509803921</v>
      </c>
      <c r="H104" s="5">
        <v>0.34234652431240498</v>
      </c>
      <c r="I104">
        <v>1100</v>
      </c>
      <c r="J104">
        <f>IF(A103=Emisiones_CO2_CO2eq_LA[[#This Row],[País]],IFERROR(Emisiones_CO2_CO2eq_LA[[#This Row],[Industria (kilotoneladas CO₂e)]]-I103,0),0)</f>
        <v>30</v>
      </c>
      <c r="K104" s="5">
        <f>IF(A103=Emisiones_CO2_CO2eq_LA[[#This Row],[País]],IFERROR(((Emisiones_CO2_CO2eq_LA[[#This Row],[Industria (kilotoneladas CO₂e)]]-I103)/I103)*100,0),0)</f>
        <v>2.8037383177570092</v>
      </c>
      <c r="L104" s="5">
        <v>6.3827318092143398E-2</v>
      </c>
      <c r="M104">
        <v>-104960</v>
      </c>
      <c r="N104">
        <f>IF(A103=Emisiones_CO2_CO2eq_LA[[#This Row],[País]],IFERROR(Emisiones_CO2_CO2eq_LA[[#This Row],[UCTUS (kilotoneladas CO₂e)]]-M103,0),0)</f>
        <v>-97720</v>
      </c>
      <c r="O104" s="5">
        <f>IF(A103=Emisiones_CO2_CO2eq_LA[[#This Row],[País]],IFERROR(((Emisiones_CO2_CO2eq_LA[[#This Row],[UCTUS (kilotoneladas CO₂e)]]-M103)/M103)*100,0),0)</f>
        <v>1349.7237569060774</v>
      </c>
      <c r="P104" s="5">
        <v>-6.0902866426830604</v>
      </c>
      <c r="Q104">
        <v>1200</v>
      </c>
      <c r="R104">
        <f>IF(A103=Emisiones_CO2_CO2eq_LA[[#This Row],[País]],IFERROR(Emisiones_CO2_CO2eq_LA[[#This Row],[Otras Quemas de Combustible (kilotoneladas CO₂e)]]-Q103,0),0)</f>
        <v>300</v>
      </c>
      <c r="S104" s="5">
        <f>IF(A103=Emisiones_CO2_CO2eq_LA[[#This Row],[País]],IFERROR(((Emisiones_CO2_CO2eq_LA[[#This Row],[Otras Quemas de Combustible (kilotoneladas CO₂e)]]-Q103)/Q103)*100,0),0)</f>
        <v>33.333333333333329</v>
      </c>
      <c r="T104" s="5">
        <v>7.0000000000000007E-2</v>
      </c>
      <c r="U104">
        <v>21900</v>
      </c>
      <c r="V104">
        <f>IF(A103=Emisiones_CO2_CO2eq_LA[[#This Row],[País]],IFERROR(Emisiones_CO2_CO2eq_LA[[#This Row],[Transporte (kilotoneladas CO₂e)]]-U103,0),0)</f>
        <v>500</v>
      </c>
      <c r="W104" s="5">
        <f>IF(A103=Emisiones_CO2_CO2eq_LA[[#This Row],[País]],IFERROR(((Emisiones_CO2_CO2eq_LA[[#This Row],[Transporte (kilotoneladas CO₂e)]]-U103)/U103)*100,0),0)</f>
        <v>2.3364485981308412</v>
      </c>
      <c r="X104" s="5">
        <v>1.2707438783799401</v>
      </c>
      <c r="Y104">
        <v>14000</v>
      </c>
      <c r="Z104">
        <f>IF(A103=Emisiones_CO2_CO2eq_LA[[#This Row],[País]],IFERROR(Emisiones_CO2_CO2eq_LA[[#This Row],[Manufactura y Construcción (kilotoneladas CO₂e)]]-Y103,0),0)</f>
        <v>300</v>
      </c>
      <c r="AA104" s="5">
        <f>IF(A103=Emisiones_CO2_CO2eq_LA[[#This Row],[País]],IFERROR(((Emisiones_CO2_CO2eq_LA[[#This Row],[Manufactura y Construcción (kilotoneladas CO₂e)]]-Y103)/Y103)*100,0),0)</f>
        <v>2.1897810218978102</v>
      </c>
      <c r="AB104" s="5">
        <v>0.81234768480909803</v>
      </c>
      <c r="AC104">
        <v>50</v>
      </c>
      <c r="AD104">
        <f>IF(A103=Emisiones_CO2_CO2eq_LA[[#This Row],[País]],IFERROR(Emisiones_CO2_CO2eq_LA[[#This Row],[Emisiones Fugitivas (kilotoneladas CO₂e)]]-AC103,0),0)</f>
        <v>0</v>
      </c>
      <c r="AE104" s="5">
        <f>IF(A103=Emisiones_CO2_CO2eq_LA[[#This Row],[País]],IFERROR(((Emisiones_CO2_CO2eq_LA[[#This Row],[Emisiones Fugitivas (kilotoneladas CO₂e)]]-AC103)/AC103)*100,0),0)</f>
        <v>0</v>
      </c>
      <c r="AF104" s="5">
        <v>2.9012417314610598E-3</v>
      </c>
      <c r="AG104">
        <v>32500</v>
      </c>
      <c r="AH104">
        <f>IF(A103=Emisiones_CO2_CO2eq_LA[[#This Row],[País]],IFERROR(Emisiones_CO2_CO2eq_LA[[#This Row],[Electricidad y Calor (kilotoneladas CO₂e)]]-AG103,0),0)</f>
        <v>5000</v>
      </c>
      <c r="AI104" s="5">
        <f>IF(A103=Emisiones_CO2_CO2eq_LA[[#This Row],[País]],IFERROR(((Emisiones_CO2_CO2eq_LA[[#This Row],[Electricidad y Calor (kilotoneladas CO₂e)]]-AG103)/AG103)*100,0),0)</f>
        <v>18.181818181818183</v>
      </c>
      <c r="AJ104" s="5">
        <v>1.88580712544969</v>
      </c>
    </row>
    <row r="105" spans="1:36" x14ac:dyDescent="0.25">
      <c r="A105" t="s">
        <v>68</v>
      </c>
      <c r="B105" t="s">
        <v>68</v>
      </c>
      <c r="C105" t="s">
        <v>69</v>
      </c>
      <c r="D105">
        <v>2012</v>
      </c>
      <c r="E105">
        <v>5400</v>
      </c>
      <c r="F105">
        <f>IF(A104=Emisiones_CO2_CO2eq_LA[[#This Row],[País]],IFERROR(Emisiones_CO2_CO2eq_LA[[#This Row],[Edificios (kilotoneladas CO₂e)]]-E104,0),0)</f>
        <v>-500</v>
      </c>
      <c r="G105" s="5">
        <f>IF(A104=Emisiones_CO2_CO2eq_LA[[#This Row],[País]],IFERROR(((Emisiones_CO2_CO2eq_LA[[#This Row],[Edificios (kilotoneladas CO₂e)]]-E104)/E104)*100,0),0)</f>
        <v>-8.4745762711864394</v>
      </c>
      <c r="H105" s="5">
        <v>0.31034482758620602</v>
      </c>
      <c r="I105">
        <v>1150</v>
      </c>
      <c r="J105">
        <f>IF(A104=Emisiones_CO2_CO2eq_LA[[#This Row],[País]],IFERROR(Emisiones_CO2_CO2eq_LA[[#This Row],[Industria (kilotoneladas CO₂e)]]-I104,0),0)</f>
        <v>50</v>
      </c>
      <c r="K105" s="5">
        <f>IF(A104=Emisiones_CO2_CO2eq_LA[[#This Row],[País]],IFERROR(((Emisiones_CO2_CO2eq_LA[[#This Row],[Industria (kilotoneladas CO₂e)]]-I104)/I104)*100,0),0)</f>
        <v>4.5454545454545459</v>
      </c>
      <c r="L105" s="5">
        <v>6.6091954022988494E-2</v>
      </c>
      <c r="M105">
        <v>-104990</v>
      </c>
      <c r="N105">
        <f>IF(A104=Emisiones_CO2_CO2eq_LA[[#This Row],[País]],IFERROR(Emisiones_CO2_CO2eq_LA[[#This Row],[UCTUS (kilotoneladas CO₂e)]]-M104,0),0)</f>
        <v>-30</v>
      </c>
      <c r="O105" s="5">
        <f>IF(A104=Emisiones_CO2_CO2eq_LA[[#This Row],[País]],IFERROR(((Emisiones_CO2_CO2eq_LA[[#This Row],[UCTUS (kilotoneladas CO₂e)]]-M104)/M104)*100,0),0)</f>
        <v>2.8582317073170729E-2</v>
      </c>
      <c r="P105" s="5">
        <v>-6.03390804597701</v>
      </c>
      <c r="Q105">
        <v>900</v>
      </c>
      <c r="R105">
        <f>IF(A104=Emisiones_CO2_CO2eq_LA[[#This Row],[País]],IFERROR(Emisiones_CO2_CO2eq_LA[[#This Row],[Otras Quemas de Combustible (kilotoneladas CO₂e)]]-Q104,0),0)</f>
        <v>-300</v>
      </c>
      <c r="S105" s="5">
        <f>IF(A104=Emisiones_CO2_CO2eq_LA[[#This Row],[País]],IFERROR(((Emisiones_CO2_CO2eq_LA[[#This Row],[Otras Quemas de Combustible (kilotoneladas CO₂e)]]-Q104)/Q104)*100,0),0)</f>
        <v>-25</v>
      </c>
      <c r="T105" s="5">
        <v>0.05</v>
      </c>
      <c r="U105">
        <v>22400</v>
      </c>
      <c r="V105">
        <f>IF(A104=Emisiones_CO2_CO2eq_LA[[#This Row],[País]],IFERROR(Emisiones_CO2_CO2eq_LA[[#This Row],[Transporte (kilotoneladas CO₂e)]]-U104,0),0)</f>
        <v>500</v>
      </c>
      <c r="W105" s="5">
        <f>IF(A104=Emisiones_CO2_CO2eq_LA[[#This Row],[País]],IFERROR(((Emisiones_CO2_CO2eq_LA[[#This Row],[Transporte (kilotoneladas CO₂e)]]-U104)/U104)*100,0),0)</f>
        <v>2.2831050228310499</v>
      </c>
      <c r="X105" s="5">
        <v>1.28735632183908</v>
      </c>
      <c r="Y105">
        <v>11600</v>
      </c>
      <c r="Z105">
        <f>IF(A104=Emisiones_CO2_CO2eq_LA[[#This Row],[País]],IFERROR(Emisiones_CO2_CO2eq_LA[[#This Row],[Manufactura y Construcción (kilotoneladas CO₂e)]]-Y104,0),0)</f>
        <v>-2400</v>
      </c>
      <c r="AA105" s="5">
        <f>IF(A104=Emisiones_CO2_CO2eq_LA[[#This Row],[País]],IFERROR(((Emisiones_CO2_CO2eq_LA[[#This Row],[Manufactura y Construcción (kilotoneladas CO₂e)]]-Y104)/Y104)*100,0),0)</f>
        <v>-17.142857142857142</v>
      </c>
      <c r="AB105" s="5">
        <v>0.66666666666666596</v>
      </c>
      <c r="AC105">
        <v>110</v>
      </c>
      <c r="AD105">
        <f>IF(A104=Emisiones_CO2_CO2eq_LA[[#This Row],[País]],IFERROR(Emisiones_CO2_CO2eq_LA[[#This Row],[Emisiones Fugitivas (kilotoneladas CO₂e)]]-AC104,0),0)</f>
        <v>60</v>
      </c>
      <c r="AE105" s="5">
        <f>IF(A104=Emisiones_CO2_CO2eq_LA[[#This Row],[País]],IFERROR(((Emisiones_CO2_CO2eq_LA[[#This Row],[Emisiones Fugitivas (kilotoneladas CO₂e)]]-AC104)/AC104)*100,0),0)</f>
        <v>120</v>
      </c>
      <c r="AF105" s="5">
        <v>6.32183908045977E-3</v>
      </c>
      <c r="AG105">
        <v>37000</v>
      </c>
      <c r="AH105">
        <f>IF(A104=Emisiones_CO2_CO2eq_LA[[#This Row],[País]],IFERROR(Emisiones_CO2_CO2eq_LA[[#This Row],[Electricidad y Calor (kilotoneladas CO₂e)]]-AG104,0),0)</f>
        <v>4500</v>
      </c>
      <c r="AI105" s="5">
        <f>IF(A104=Emisiones_CO2_CO2eq_LA[[#This Row],[País]],IFERROR(((Emisiones_CO2_CO2eq_LA[[#This Row],[Electricidad y Calor (kilotoneladas CO₂e)]]-AG104)/AG104)*100,0),0)</f>
        <v>13.846153846153847</v>
      </c>
      <c r="AJ105" s="5">
        <v>2.1264367816091898</v>
      </c>
    </row>
    <row r="106" spans="1:36" x14ac:dyDescent="0.25">
      <c r="A106" t="s">
        <v>68</v>
      </c>
      <c r="B106" t="s">
        <v>68</v>
      </c>
      <c r="C106" t="s">
        <v>69</v>
      </c>
      <c r="D106">
        <v>2013</v>
      </c>
      <c r="E106">
        <v>5400</v>
      </c>
      <c r="F106">
        <f>IF(A105=Emisiones_CO2_CO2eq_LA[[#This Row],[País]],IFERROR(Emisiones_CO2_CO2eq_LA[[#This Row],[Edificios (kilotoneladas CO₂e)]]-E105,0),0)</f>
        <v>0</v>
      </c>
      <c r="G106" s="5">
        <f>IF(A105=Emisiones_CO2_CO2eq_LA[[#This Row],[País]],IFERROR(((Emisiones_CO2_CO2eq_LA[[#This Row],[Edificios (kilotoneladas CO₂e)]]-E105)/E105)*100,0),0)</f>
        <v>0</v>
      </c>
      <c r="H106" s="5">
        <v>0.30730707944456997</v>
      </c>
      <c r="I106">
        <v>950</v>
      </c>
      <c r="J106">
        <f>IF(A105=Emisiones_CO2_CO2eq_LA[[#This Row],[País]],IFERROR(Emisiones_CO2_CO2eq_LA[[#This Row],[Industria (kilotoneladas CO₂e)]]-I105,0),0)</f>
        <v>-200</v>
      </c>
      <c r="K106" s="5">
        <f>IF(A105=Emisiones_CO2_CO2eq_LA[[#This Row],[País]],IFERROR(((Emisiones_CO2_CO2eq_LA[[#This Row],[Industria (kilotoneladas CO₂e)]]-I105)/I105)*100,0),0)</f>
        <v>-17.391304347826086</v>
      </c>
      <c r="L106" s="5">
        <v>5.4063282494878198E-2</v>
      </c>
      <c r="M106">
        <v>-104990</v>
      </c>
      <c r="N106">
        <f>IF(A105=Emisiones_CO2_CO2eq_LA[[#This Row],[País]],IFERROR(Emisiones_CO2_CO2eq_LA[[#This Row],[UCTUS (kilotoneladas CO₂e)]]-M105,0),0)</f>
        <v>0</v>
      </c>
      <c r="O106" s="5">
        <f>IF(A105=Emisiones_CO2_CO2eq_LA[[#This Row],[País]],IFERROR(((Emisiones_CO2_CO2eq_LA[[#This Row],[UCTUS (kilotoneladas CO₂e)]]-M105)/M105)*100,0),0)</f>
        <v>0</v>
      </c>
      <c r="P106" s="5">
        <v>-5.9748463464602697</v>
      </c>
      <c r="Q106">
        <v>700</v>
      </c>
      <c r="R106">
        <f>IF(A105=Emisiones_CO2_CO2eq_LA[[#This Row],[País]],IFERROR(Emisiones_CO2_CO2eq_LA[[#This Row],[Otras Quemas de Combustible (kilotoneladas CO₂e)]]-Q105,0),0)</f>
        <v>-200</v>
      </c>
      <c r="S106" s="5">
        <f>IF(A105=Emisiones_CO2_CO2eq_LA[[#This Row],[País]],IFERROR(((Emisiones_CO2_CO2eq_LA[[#This Row],[Otras Quemas de Combustible (kilotoneladas CO₂e)]]-Q105)/Q105)*100,0),0)</f>
        <v>-22.222222222222221</v>
      </c>
      <c r="T106" s="5">
        <v>0.04</v>
      </c>
      <c r="U106">
        <v>24500</v>
      </c>
      <c r="V106">
        <f>IF(A105=Emisiones_CO2_CO2eq_LA[[#This Row],[País]],IFERROR(Emisiones_CO2_CO2eq_LA[[#This Row],[Transporte (kilotoneladas CO₂e)]]-U105,0),0)</f>
        <v>2100</v>
      </c>
      <c r="W106" s="5">
        <f>IF(A105=Emisiones_CO2_CO2eq_LA[[#This Row],[País]],IFERROR(((Emisiones_CO2_CO2eq_LA[[#This Row],[Transporte (kilotoneladas CO₂e)]]-U105)/U105)*100,0),0)</f>
        <v>9.375</v>
      </c>
      <c r="X106" s="5">
        <v>1.3942636011837</v>
      </c>
      <c r="Y106">
        <v>12800</v>
      </c>
      <c r="Z106">
        <f>IF(A105=Emisiones_CO2_CO2eq_LA[[#This Row],[País]],IFERROR(Emisiones_CO2_CO2eq_LA[[#This Row],[Manufactura y Construcción (kilotoneladas CO₂e)]]-Y105,0),0)</f>
        <v>1200</v>
      </c>
      <c r="AA106" s="5">
        <f>IF(A105=Emisiones_CO2_CO2eq_LA[[#This Row],[País]],IFERROR(((Emisiones_CO2_CO2eq_LA[[#This Row],[Manufactura y Construcción (kilotoneladas CO₂e)]]-Y105)/Y105)*100,0),0)</f>
        <v>10.344827586206897</v>
      </c>
      <c r="AB106" s="5">
        <v>0.72843159572046401</v>
      </c>
      <c r="AC106">
        <v>110</v>
      </c>
      <c r="AD106">
        <f>IF(A105=Emisiones_CO2_CO2eq_LA[[#This Row],[País]],IFERROR(Emisiones_CO2_CO2eq_LA[[#This Row],[Emisiones Fugitivas (kilotoneladas CO₂e)]]-AC105,0),0)</f>
        <v>0</v>
      </c>
      <c r="AE106" s="5">
        <f>IF(A105=Emisiones_CO2_CO2eq_LA[[#This Row],[País]],IFERROR(((Emisiones_CO2_CO2eq_LA[[#This Row],[Emisiones Fugitivas (kilotoneladas CO₂e)]]-AC105)/AC105)*100,0),0)</f>
        <v>0</v>
      </c>
      <c r="AF106" s="5">
        <v>6.2599590257227397E-3</v>
      </c>
      <c r="AG106">
        <v>38500</v>
      </c>
      <c r="AH106">
        <f>IF(A105=Emisiones_CO2_CO2eq_LA[[#This Row],[País]],IFERROR(Emisiones_CO2_CO2eq_LA[[#This Row],[Electricidad y Calor (kilotoneladas CO₂e)]]-AG105,0),0)</f>
        <v>1500</v>
      </c>
      <c r="AI106" s="5">
        <f>IF(A105=Emisiones_CO2_CO2eq_LA[[#This Row],[País]],IFERROR(((Emisiones_CO2_CO2eq_LA[[#This Row],[Electricidad y Calor (kilotoneladas CO₂e)]]-AG105)/AG105)*100,0),0)</f>
        <v>4.0540540540540544</v>
      </c>
      <c r="AJ106" s="5">
        <v>2.1909856590029499</v>
      </c>
    </row>
    <row r="107" spans="1:36" x14ac:dyDescent="0.25">
      <c r="A107" t="s">
        <v>68</v>
      </c>
      <c r="B107" t="s">
        <v>68</v>
      </c>
      <c r="C107" t="s">
        <v>69</v>
      </c>
      <c r="D107">
        <v>2014</v>
      </c>
      <c r="E107">
        <v>4800</v>
      </c>
      <c r="F107">
        <f>IF(A106=Emisiones_CO2_CO2eq_LA[[#This Row],[País]],IFERROR(Emisiones_CO2_CO2eq_LA[[#This Row],[Edificios (kilotoneladas CO₂e)]]-E106,0),0)</f>
        <v>-600</v>
      </c>
      <c r="G107" s="5">
        <f>IF(A106=Emisiones_CO2_CO2eq_LA[[#This Row],[País]],IFERROR(((Emisiones_CO2_CO2eq_LA[[#This Row],[Edificios (kilotoneladas CO₂e)]]-E106)/E106)*100,0),0)</f>
        <v>-11.111111111111111</v>
      </c>
      <c r="H107" s="5">
        <v>0.27028548904780603</v>
      </c>
      <c r="I107">
        <v>970</v>
      </c>
      <c r="J107">
        <f>IF(A106=Emisiones_CO2_CO2eq_LA[[#This Row],[País]],IFERROR(Emisiones_CO2_CO2eq_LA[[#This Row],[Industria (kilotoneladas CO₂e)]]-I106,0),0)</f>
        <v>20</v>
      </c>
      <c r="K107" s="5">
        <f>IF(A106=Emisiones_CO2_CO2eq_LA[[#This Row],[País]],IFERROR(((Emisiones_CO2_CO2eq_LA[[#This Row],[Industria (kilotoneladas CO₂e)]]-I106)/I106)*100,0),0)</f>
        <v>2.1052631578947367</v>
      </c>
      <c r="L107" s="5">
        <v>5.46201925784109E-2</v>
      </c>
      <c r="M107">
        <v>-104990</v>
      </c>
      <c r="N107">
        <f>IF(A106=Emisiones_CO2_CO2eq_LA[[#This Row],[País]],IFERROR(Emisiones_CO2_CO2eq_LA[[#This Row],[UCTUS (kilotoneladas CO₂e)]]-M106,0),0)</f>
        <v>0</v>
      </c>
      <c r="O107" s="5">
        <f>IF(A106=Emisiones_CO2_CO2eq_LA[[#This Row],[País]],IFERROR(((Emisiones_CO2_CO2eq_LA[[#This Row],[UCTUS (kilotoneladas CO₂e)]]-M106)/M106)*100,0),0)</f>
        <v>0</v>
      </c>
      <c r="P107" s="5">
        <v>-5.9119319781519204</v>
      </c>
      <c r="Q107">
        <v>600</v>
      </c>
      <c r="R107">
        <f>IF(A106=Emisiones_CO2_CO2eq_LA[[#This Row],[País]],IFERROR(Emisiones_CO2_CO2eq_LA[[#This Row],[Otras Quemas de Combustible (kilotoneladas CO₂e)]]-Q106,0),0)</f>
        <v>-100</v>
      </c>
      <c r="S107" s="5">
        <f>IF(A106=Emisiones_CO2_CO2eq_LA[[#This Row],[País]],IFERROR(((Emisiones_CO2_CO2eq_LA[[#This Row],[Otras Quemas de Combustible (kilotoneladas CO₂e)]]-Q106)/Q106)*100,0),0)</f>
        <v>-14.285714285714285</v>
      </c>
      <c r="T107" s="5">
        <v>0.03</v>
      </c>
      <c r="U107">
        <v>23600</v>
      </c>
      <c r="V107">
        <f>IF(A106=Emisiones_CO2_CO2eq_LA[[#This Row],[País]],IFERROR(Emisiones_CO2_CO2eq_LA[[#This Row],[Transporte (kilotoneladas CO₂e)]]-U106,0),0)</f>
        <v>-900</v>
      </c>
      <c r="W107" s="5">
        <f>IF(A106=Emisiones_CO2_CO2eq_LA[[#This Row],[País]],IFERROR(((Emisiones_CO2_CO2eq_LA[[#This Row],[Transporte (kilotoneladas CO₂e)]]-U106)/U106)*100,0),0)</f>
        <v>-3.6734693877551026</v>
      </c>
      <c r="X107" s="5">
        <v>1.3289036544850401</v>
      </c>
      <c r="Y107">
        <v>14000</v>
      </c>
      <c r="Z107">
        <f>IF(A106=Emisiones_CO2_CO2eq_LA[[#This Row],[País]],IFERROR(Emisiones_CO2_CO2eq_LA[[#This Row],[Manufactura y Construcción (kilotoneladas CO₂e)]]-Y106,0),0)</f>
        <v>1200</v>
      </c>
      <c r="AA107" s="5">
        <f>IF(A106=Emisiones_CO2_CO2eq_LA[[#This Row],[País]],IFERROR(((Emisiones_CO2_CO2eq_LA[[#This Row],[Manufactura y Construcción (kilotoneladas CO₂e)]]-Y106)/Y106)*100,0),0)</f>
        <v>9.375</v>
      </c>
      <c r="AB107" s="5">
        <v>0.78833267638943605</v>
      </c>
      <c r="AC107">
        <v>50</v>
      </c>
      <c r="AD107">
        <f>IF(A106=Emisiones_CO2_CO2eq_LA[[#This Row],[País]],IFERROR(Emisiones_CO2_CO2eq_LA[[#This Row],[Emisiones Fugitivas (kilotoneladas CO₂e)]]-AC106,0),0)</f>
        <v>-60</v>
      </c>
      <c r="AE107" s="5">
        <f>IF(A106=Emisiones_CO2_CO2eq_LA[[#This Row],[País]],IFERROR(((Emisiones_CO2_CO2eq_LA[[#This Row],[Emisiones Fugitivas (kilotoneladas CO₂e)]]-AC106)/AC106)*100,0),0)</f>
        <v>-54.54545454545454</v>
      </c>
      <c r="AF107" s="5">
        <v>2.8154738442479799E-3</v>
      </c>
      <c r="AG107">
        <v>32600</v>
      </c>
      <c r="AH107">
        <f>IF(A106=Emisiones_CO2_CO2eq_LA[[#This Row],[País]],IFERROR(Emisiones_CO2_CO2eq_LA[[#This Row],[Electricidad y Calor (kilotoneladas CO₂e)]]-AG106,0),0)</f>
        <v>-5900</v>
      </c>
      <c r="AI107" s="5">
        <f>IF(A106=Emisiones_CO2_CO2eq_LA[[#This Row],[País]],IFERROR(((Emisiones_CO2_CO2eq_LA[[#This Row],[Electricidad y Calor (kilotoneladas CO₂e)]]-AG106)/AG106)*100,0),0)</f>
        <v>-15.324675324675324</v>
      </c>
      <c r="AJ107" s="5">
        <v>1.8356889464496799</v>
      </c>
    </row>
    <row r="108" spans="1:36" x14ac:dyDescent="0.25">
      <c r="A108" t="s">
        <v>68</v>
      </c>
      <c r="B108" t="s">
        <v>68</v>
      </c>
      <c r="C108" t="s">
        <v>69</v>
      </c>
      <c r="D108">
        <v>2015</v>
      </c>
      <c r="E108">
        <v>4900</v>
      </c>
      <c r="F108">
        <f>IF(A107=Emisiones_CO2_CO2eq_LA[[#This Row],[País]],IFERROR(Emisiones_CO2_CO2eq_LA[[#This Row],[Edificios (kilotoneladas CO₂e)]]-E107,0),0)</f>
        <v>100</v>
      </c>
      <c r="G108" s="5">
        <f>IF(A107=Emisiones_CO2_CO2eq_LA[[#This Row],[País]],IFERROR(((Emisiones_CO2_CO2eq_LA[[#This Row],[Edificios (kilotoneladas CO₂e)]]-E107)/E107)*100,0),0)</f>
        <v>2.083333333333333</v>
      </c>
      <c r="H108" s="5">
        <v>0.27269185820023301</v>
      </c>
      <c r="I108">
        <v>930</v>
      </c>
      <c r="J108">
        <f>IF(A107=Emisiones_CO2_CO2eq_LA[[#This Row],[País]],IFERROR(Emisiones_CO2_CO2eq_LA[[#This Row],[Industria (kilotoneladas CO₂e)]]-I107,0),0)</f>
        <v>-40</v>
      </c>
      <c r="K108" s="5">
        <f>IF(A107=Emisiones_CO2_CO2eq_LA[[#This Row],[País]],IFERROR(((Emisiones_CO2_CO2eq_LA[[#This Row],[Industria (kilotoneladas CO₂e)]]-I107)/I107)*100,0),0)</f>
        <v>-4.1237113402061851</v>
      </c>
      <c r="L108" s="5">
        <v>5.1755801658411697E-2</v>
      </c>
      <c r="M108">
        <v>-104990</v>
      </c>
      <c r="N108">
        <f>IF(A107=Emisiones_CO2_CO2eq_LA[[#This Row],[País]],IFERROR(Emisiones_CO2_CO2eq_LA[[#This Row],[UCTUS (kilotoneladas CO₂e)]]-M107,0),0)</f>
        <v>0</v>
      </c>
      <c r="O108" s="5">
        <f>IF(A107=Emisiones_CO2_CO2eq_LA[[#This Row],[País]],IFERROR(((Emisiones_CO2_CO2eq_LA[[#This Row],[UCTUS (kilotoneladas CO₂e)]]-M107)/M107)*100,0),0)</f>
        <v>0</v>
      </c>
      <c r="P108" s="5">
        <v>-5.8428404474372497</v>
      </c>
      <c r="Q108">
        <v>700</v>
      </c>
      <c r="R108">
        <f>IF(A107=Emisiones_CO2_CO2eq_LA[[#This Row],[País]],IFERROR(Emisiones_CO2_CO2eq_LA[[#This Row],[Otras Quemas de Combustible (kilotoneladas CO₂e)]]-Q107,0),0)</f>
        <v>100</v>
      </c>
      <c r="S108" s="5">
        <f>IF(A107=Emisiones_CO2_CO2eq_LA[[#This Row],[País]],IFERROR(((Emisiones_CO2_CO2eq_LA[[#This Row],[Otras Quemas de Combustible (kilotoneladas CO₂e)]]-Q107)/Q107)*100,0),0)</f>
        <v>16.666666666666664</v>
      </c>
      <c r="T108" s="5">
        <v>0.04</v>
      </c>
      <c r="U108">
        <v>25200</v>
      </c>
      <c r="V108">
        <f>IF(A107=Emisiones_CO2_CO2eq_LA[[#This Row],[País]],IFERROR(Emisiones_CO2_CO2eq_LA[[#This Row],[Transporte (kilotoneladas CO₂e)]]-U107,0),0)</f>
        <v>1600</v>
      </c>
      <c r="W108" s="5">
        <f>IF(A107=Emisiones_CO2_CO2eq_LA[[#This Row],[País]],IFERROR(((Emisiones_CO2_CO2eq_LA[[#This Row],[Transporte (kilotoneladas CO₂e)]]-U107)/U107)*100,0),0)</f>
        <v>6.7796610169491522</v>
      </c>
      <c r="X108" s="5">
        <v>1.40241527074405</v>
      </c>
      <c r="Y108">
        <v>15100</v>
      </c>
      <c r="Z108">
        <f>IF(A107=Emisiones_CO2_CO2eq_LA[[#This Row],[País]],IFERROR(Emisiones_CO2_CO2eq_LA[[#This Row],[Manufactura y Construcción (kilotoneladas CO₂e)]]-Y107,0),0)</f>
        <v>1100</v>
      </c>
      <c r="AA108" s="5">
        <f>IF(A107=Emisiones_CO2_CO2eq_LA[[#This Row],[País]],IFERROR(((Emisiones_CO2_CO2eq_LA[[#This Row],[Manufactura y Construcción (kilotoneladas CO₂e)]]-Y107)/Y107)*100,0),0)</f>
        <v>7.8571428571428568</v>
      </c>
      <c r="AB108" s="5">
        <v>0.84033613445378097</v>
      </c>
      <c r="AC108">
        <v>50</v>
      </c>
      <c r="AD108">
        <f>IF(A107=Emisiones_CO2_CO2eq_LA[[#This Row],[País]],IFERROR(Emisiones_CO2_CO2eq_LA[[#This Row],[Emisiones Fugitivas (kilotoneladas CO₂e)]]-AC107,0),0)</f>
        <v>0</v>
      </c>
      <c r="AE108" s="5">
        <f>IF(A107=Emisiones_CO2_CO2eq_LA[[#This Row],[País]],IFERROR(((Emisiones_CO2_CO2eq_LA[[#This Row],[Emisiones Fugitivas (kilotoneladas CO₂e)]]-AC107)/AC107)*100,0),0)</f>
        <v>0</v>
      </c>
      <c r="AF108" s="5">
        <v>2.7825699816350301E-3</v>
      </c>
      <c r="AG108">
        <v>35400</v>
      </c>
      <c r="AH108">
        <f>IF(A107=Emisiones_CO2_CO2eq_LA[[#This Row],[País]],IFERROR(Emisiones_CO2_CO2eq_LA[[#This Row],[Electricidad y Calor (kilotoneladas CO₂e)]]-AG107,0),0)</f>
        <v>2800</v>
      </c>
      <c r="AI108" s="5">
        <f>IF(A107=Emisiones_CO2_CO2eq_LA[[#This Row],[País]],IFERROR(((Emisiones_CO2_CO2eq_LA[[#This Row],[Electricidad y Calor (kilotoneladas CO₂e)]]-AG107)/AG107)*100,0),0)</f>
        <v>8.5889570552147241</v>
      </c>
      <c r="AJ108" s="5">
        <v>1.9700595469976001</v>
      </c>
    </row>
    <row r="109" spans="1:36" x14ac:dyDescent="0.25">
      <c r="A109" t="s">
        <v>68</v>
      </c>
      <c r="B109" t="s">
        <v>68</v>
      </c>
      <c r="C109" t="s">
        <v>69</v>
      </c>
      <c r="D109">
        <v>2016</v>
      </c>
      <c r="E109">
        <v>5900</v>
      </c>
      <c r="F109">
        <f>IF(A108=Emisiones_CO2_CO2eq_LA[[#This Row],[País]],IFERROR(Emisiones_CO2_CO2eq_LA[[#This Row],[Edificios (kilotoneladas CO₂e)]]-E108,0),0)</f>
        <v>1000</v>
      </c>
      <c r="G109" s="5">
        <f>IF(A108=Emisiones_CO2_CO2eq_LA[[#This Row],[País]],IFERROR(((Emisiones_CO2_CO2eq_LA[[#This Row],[Edificios (kilotoneladas CO₂e)]]-E108)/E108)*100,0),0)</f>
        <v>20.408163265306122</v>
      </c>
      <c r="H109" s="5">
        <v>0.32401559668295898</v>
      </c>
      <c r="I109">
        <v>930</v>
      </c>
      <c r="J109">
        <f>IF(A108=Emisiones_CO2_CO2eq_LA[[#This Row],[País]],IFERROR(Emisiones_CO2_CO2eq_LA[[#This Row],[Industria (kilotoneladas CO₂e)]]-I108,0),0)</f>
        <v>0</v>
      </c>
      <c r="K109" s="5">
        <f>IF(A108=Emisiones_CO2_CO2eq_LA[[#This Row],[País]],IFERROR(((Emisiones_CO2_CO2eq_LA[[#This Row],[Industria (kilotoneladas CO₂e)]]-I108)/I108)*100,0),0)</f>
        <v>0</v>
      </c>
      <c r="L109" s="5">
        <v>5.1073644900873197E-2</v>
      </c>
      <c r="M109">
        <v>-104980</v>
      </c>
      <c r="N109">
        <f>IF(A108=Emisiones_CO2_CO2eq_LA[[#This Row],[País]],IFERROR(Emisiones_CO2_CO2eq_LA[[#This Row],[UCTUS (kilotoneladas CO₂e)]]-M108,0),0)</f>
        <v>10</v>
      </c>
      <c r="O109" s="5">
        <f>IF(A108=Emisiones_CO2_CO2eq_LA[[#This Row],[País]],IFERROR(((Emisiones_CO2_CO2eq_LA[[#This Row],[UCTUS (kilotoneladas CO₂e)]]-M108)/M108)*100,0),0)</f>
        <v>-9.5247166396799695E-3</v>
      </c>
      <c r="P109" s="5">
        <v>-5.76528090504695</v>
      </c>
      <c r="Q109">
        <v>800</v>
      </c>
      <c r="R109">
        <f>IF(A108=Emisiones_CO2_CO2eq_LA[[#This Row],[País]],IFERROR(Emisiones_CO2_CO2eq_LA[[#This Row],[Otras Quemas de Combustible (kilotoneladas CO₂e)]]-Q108,0),0)</f>
        <v>100</v>
      </c>
      <c r="S109" s="5">
        <f>IF(A108=Emisiones_CO2_CO2eq_LA[[#This Row],[País]],IFERROR(((Emisiones_CO2_CO2eq_LA[[#This Row],[Otras Quemas de Combustible (kilotoneladas CO₂e)]]-Q108)/Q108)*100,0),0)</f>
        <v>14.285714285714285</v>
      </c>
      <c r="T109" s="5">
        <v>0.04</v>
      </c>
      <c r="U109">
        <v>26400</v>
      </c>
      <c r="V109">
        <f>IF(A108=Emisiones_CO2_CO2eq_LA[[#This Row],[País]],IFERROR(Emisiones_CO2_CO2eq_LA[[#This Row],[Transporte (kilotoneladas CO₂e)]]-U108,0),0)</f>
        <v>1200</v>
      </c>
      <c r="W109" s="5">
        <f>IF(A108=Emisiones_CO2_CO2eq_LA[[#This Row],[País]],IFERROR(((Emisiones_CO2_CO2eq_LA[[#This Row],[Transporte (kilotoneladas CO₂e)]]-U108)/U108)*100,0),0)</f>
        <v>4.7619047619047619</v>
      </c>
      <c r="X109" s="5">
        <v>1.4498325004118799</v>
      </c>
      <c r="Y109">
        <v>15000</v>
      </c>
      <c r="Z109">
        <f>IF(A108=Emisiones_CO2_CO2eq_LA[[#This Row],[País]],IFERROR(Emisiones_CO2_CO2eq_LA[[#This Row],[Manufactura y Construcción (kilotoneladas CO₂e)]]-Y108,0),0)</f>
        <v>-100</v>
      </c>
      <c r="AA109" s="5">
        <f>IF(A108=Emisiones_CO2_CO2eq_LA[[#This Row],[País]],IFERROR(((Emisiones_CO2_CO2eq_LA[[#This Row],[Manufactura y Construcción (kilotoneladas CO₂e)]]-Y108)/Y108)*100,0),0)</f>
        <v>-0.66225165562913912</v>
      </c>
      <c r="AB109" s="5">
        <v>0.82376846614311605</v>
      </c>
      <c r="AC109">
        <v>50</v>
      </c>
      <c r="AD109">
        <f>IF(A108=Emisiones_CO2_CO2eq_LA[[#This Row],[País]],IFERROR(Emisiones_CO2_CO2eq_LA[[#This Row],[Emisiones Fugitivas (kilotoneladas CO₂e)]]-AC108,0),0)</f>
        <v>0</v>
      </c>
      <c r="AE109" s="5">
        <f>IF(A108=Emisiones_CO2_CO2eq_LA[[#This Row],[País]],IFERROR(((Emisiones_CO2_CO2eq_LA[[#This Row],[Emisiones Fugitivas (kilotoneladas CO₂e)]]-AC108)/AC108)*100,0),0)</f>
        <v>0</v>
      </c>
      <c r="AF109" s="5">
        <v>2.7458948871437201E-3</v>
      </c>
      <c r="AG109">
        <v>37100</v>
      </c>
      <c r="AH109">
        <f>IF(A108=Emisiones_CO2_CO2eq_LA[[#This Row],[País]],IFERROR(Emisiones_CO2_CO2eq_LA[[#This Row],[Electricidad y Calor (kilotoneladas CO₂e)]]-AG108,0),0)</f>
        <v>1700</v>
      </c>
      <c r="AI109" s="5">
        <f>IF(A108=Emisiones_CO2_CO2eq_LA[[#This Row],[País]],IFERROR(((Emisiones_CO2_CO2eq_LA[[#This Row],[Electricidad y Calor (kilotoneladas CO₂e)]]-AG108)/AG108)*100,0),0)</f>
        <v>4.8022598870056497</v>
      </c>
      <c r="AJ109" s="5">
        <v>2.0374540062606399</v>
      </c>
    </row>
    <row r="110" spans="1:36" x14ac:dyDescent="0.25">
      <c r="A110" t="s">
        <v>72</v>
      </c>
      <c r="B110" t="s">
        <v>72</v>
      </c>
      <c r="C110" t="s">
        <v>73</v>
      </c>
      <c r="D110">
        <v>1990</v>
      </c>
      <c r="E110">
        <v>3700</v>
      </c>
      <c r="F110">
        <f>IF(A109=Emisiones_CO2_CO2eq_LA[[#This Row],[País]],IFERROR(Emisiones_CO2_CO2eq_LA[[#This Row],[Edificios (kilotoneladas CO₂e)]]-E109,0),0)</f>
        <v>0</v>
      </c>
      <c r="G110" s="5">
        <f>IF(A109=Emisiones_CO2_CO2eq_LA[[#This Row],[País]],IFERROR(((Emisiones_CO2_CO2eq_LA[[#This Row],[Edificios (kilotoneladas CO₂e)]]-E109)/E109)*100,0),0)</f>
        <v>0</v>
      </c>
      <c r="H110" s="5">
        <v>0.11177234691719699</v>
      </c>
      <c r="I110">
        <v>2740</v>
      </c>
      <c r="J110">
        <f>IF(A109=Emisiones_CO2_CO2eq_LA[[#This Row],[País]],IFERROR(Emisiones_CO2_CO2eq_LA[[#This Row],[Industria (kilotoneladas CO₂e)]]-I109,0),0)</f>
        <v>0</v>
      </c>
      <c r="K110" s="5">
        <f>IF(A109=Emisiones_CO2_CO2eq_LA[[#This Row],[País]],IFERROR(((Emisiones_CO2_CO2eq_LA[[#This Row],[Industria (kilotoneladas CO₂e)]]-I109)/I109)*100,0),0)</f>
        <v>0</v>
      </c>
      <c r="L110" s="5">
        <v>8.2771954203546494E-2</v>
      </c>
      <c r="M110">
        <v>147520</v>
      </c>
      <c r="N110">
        <f>IF(A109=Emisiones_CO2_CO2eq_LA[[#This Row],[País]],IFERROR(Emisiones_CO2_CO2eq_LA[[#This Row],[UCTUS (kilotoneladas CO₂e)]]-M109,0),0)</f>
        <v>0</v>
      </c>
      <c r="O110" s="5">
        <f>IF(A109=Emisiones_CO2_CO2eq_LA[[#This Row],[País]],IFERROR(((Emisiones_CO2_CO2eq_LA[[#This Row],[UCTUS (kilotoneladas CO₂e)]]-M109)/M109)*100,0),0)</f>
        <v>0</v>
      </c>
      <c r="P110" s="5">
        <v>4.4563936803310797</v>
      </c>
      <c r="Q110">
        <v>1500</v>
      </c>
      <c r="R110">
        <f>IF(A109=Emisiones_CO2_CO2eq_LA[[#This Row],[País]],IFERROR(Emisiones_CO2_CO2eq_LA[[#This Row],[Otras Quemas de Combustible (kilotoneladas CO₂e)]]-Q109,0),0)</f>
        <v>0</v>
      </c>
      <c r="S110" s="5">
        <f>IF(A109=Emisiones_CO2_CO2eq_LA[[#This Row],[País]],IFERROR(((Emisiones_CO2_CO2eq_LA[[#This Row],[Otras Quemas de Combustible (kilotoneladas CO₂e)]]-Q109)/Q109)*100,0),0)</f>
        <v>0</v>
      </c>
      <c r="T110" s="5">
        <v>0.05</v>
      </c>
      <c r="U110">
        <v>16300</v>
      </c>
      <c r="V110">
        <f>IF(A109=Emisiones_CO2_CO2eq_LA[[#This Row],[País]],IFERROR(Emisiones_CO2_CO2eq_LA[[#This Row],[Transporte (kilotoneladas CO₂e)]]-U109,0),0)</f>
        <v>0</v>
      </c>
      <c r="W110" s="5">
        <f>IF(A109=Emisiones_CO2_CO2eq_LA[[#This Row],[País]],IFERROR(((Emisiones_CO2_CO2eq_LA[[#This Row],[Transporte (kilotoneladas CO₂e)]]-U109)/U109)*100,0),0)</f>
        <v>0</v>
      </c>
      <c r="X110" s="5">
        <v>0.49240250128387097</v>
      </c>
      <c r="Y110">
        <v>12100</v>
      </c>
      <c r="Z110">
        <f>IF(A109=Emisiones_CO2_CO2eq_LA[[#This Row],[País]],IFERROR(Emisiones_CO2_CO2eq_LA[[#This Row],[Manufactura y Construcción (kilotoneladas CO₂e)]]-Y109,0),0)</f>
        <v>0</v>
      </c>
      <c r="AA110" s="5">
        <f>IF(A109=Emisiones_CO2_CO2eq_LA[[#This Row],[País]],IFERROR(((Emisiones_CO2_CO2eq_LA[[#This Row],[Manufactura y Construcción (kilotoneladas CO₂e)]]-Y109)/Y109)*100,0),0)</f>
        <v>0</v>
      </c>
      <c r="AB110" s="5">
        <v>0.36552578316164602</v>
      </c>
      <c r="AC110">
        <v>330</v>
      </c>
      <c r="AD110">
        <f>IF(A109=Emisiones_CO2_CO2eq_LA[[#This Row],[País]],IFERROR(Emisiones_CO2_CO2eq_LA[[#This Row],[Emisiones Fugitivas (kilotoneladas CO₂e)]]-AC109,0),0)</f>
        <v>0</v>
      </c>
      <c r="AE110" s="5">
        <f>IF(A109=Emisiones_CO2_CO2eq_LA[[#This Row],[País]],IFERROR(((Emisiones_CO2_CO2eq_LA[[#This Row],[Emisiones Fugitivas (kilotoneladas CO₂e)]]-AC109)/AC109)*100,0),0)</f>
        <v>0</v>
      </c>
      <c r="AF110" s="5">
        <v>9.9688849953176398E-3</v>
      </c>
      <c r="AG110">
        <v>12300</v>
      </c>
      <c r="AH110">
        <f>IF(A109=Emisiones_CO2_CO2eq_LA[[#This Row],[País]],IFERROR(Emisiones_CO2_CO2eq_LA[[#This Row],[Electricidad y Calor (kilotoneladas CO₂e)]]-AG109,0),0)</f>
        <v>0</v>
      </c>
      <c r="AI110" s="5">
        <f>IF(A109=Emisiones_CO2_CO2eq_LA[[#This Row],[País]],IFERROR(((Emisiones_CO2_CO2eq_LA[[#This Row],[Electricidad y Calor (kilotoneladas CO₂e)]]-AG109)/AG109)*100,0),0)</f>
        <v>0</v>
      </c>
      <c r="AJ110" s="5">
        <v>0.37156753164365702</v>
      </c>
    </row>
    <row r="111" spans="1:36" x14ac:dyDescent="0.25">
      <c r="A111" t="s">
        <v>72</v>
      </c>
      <c r="B111" t="s">
        <v>72</v>
      </c>
      <c r="C111" t="s">
        <v>73</v>
      </c>
      <c r="D111">
        <v>1991</v>
      </c>
      <c r="E111">
        <v>3800</v>
      </c>
      <c r="F111">
        <f>IF(A110=Emisiones_CO2_CO2eq_LA[[#This Row],[País]],IFERROR(Emisiones_CO2_CO2eq_LA[[#This Row],[Edificios (kilotoneladas CO₂e)]]-E110,0),0)</f>
        <v>100</v>
      </c>
      <c r="G111" s="5">
        <f>IF(A110=Emisiones_CO2_CO2eq_LA[[#This Row],[País]],IFERROR(((Emisiones_CO2_CO2eq_LA[[#This Row],[Edificios (kilotoneladas CO₂e)]]-E110)/E110)*100,0),0)</f>
        <v>2.7027027027027026</v>
      </c>
      <c r="H111" s="5">
        <v>0.112565910302743</v>
      </c>
      <c r="I111">
        <v>2720</v>
      </c>
      <c r="J111">
        <f>IF(A110=Emisiones_CO2_CO2eq_LA[[#This Row],[País]],IFERROR(Emisiones_CO2_CO2eq_LA[[#This Row],[Industria (kilotoneladas CO₂e)]]-I110,0),0)</f>
        <v>-20</v>
      </c>
      <c r="K111" s="5">
        <f>IF(A110=Emisiones_CO2_CO2eq_LA[[#This Row],[País]],IFERROR(((Emisiones_CO2_CO2eq_LA[[#This Row],[Industria (kilotoneladas CO₂e)]]-I110)/I110)*100,0),0)</f>
        <v>-0.72992700729927007</v>
      </c>
      <c r="L111" s="5">
        <v>8.0573493690384496E-2</v>
      </c>
      <c r="M111">
        <v>147520</v>
      </c>
      <c r="N111">
        <f>IF(A110=Emisiones_CO2_CO2eq_LA[[#This Row],[País]],IFERROR(Emisiones_CO2_CO2eq_LA[[#This Row],[UCTUS (kilotoneladas CO₂e)]]-M110,0),0)</f>
        <v>0</v>
      </c>
      <c r="O111" s="5">
        <f>IF(A110=Emisiones_CO2_CO2eq_LA[[#This Row],[País]],IFERROR(((Emisiones_CO2_CO2eq_LA[[#This Row],[UCTUS (kilotoneladas CO₂e)]]-M110)/M110)*100,0),0)</f>
        <v>0</v>
      </c>
      <c r="P111" s="5">
        <v>4.3699271283843801</v>
      </c>
      <c r="Q111">
        <v>1300</v>
      </c>
      <c r="R111">
        <f>IF(A110=Emisiones_CO2_CO2eq_LA[[#This Row],[País]],IFERROR(Emisiones_CO2_CO2eq_LA[[#This Row],[Otras Quemas de Combustible (kilotoneladas CO₂e)]]-Q110,0),0)</f>
        <v>-200</v>
      </c>
      <c r="S111" s="5">
        <f>IF(A110=Emisiones_CO2_CO2eq_LA[[#This Row],[País]],IFERROR(((Emisiones_CO2_CO2eq_LA[[#This Row],[Otras Quemas de Combustible (kilotoneladas CO₂e)]]-Q110)/Q110)*100,0),0)</f>
        <v>-13.333333333333334</v>
      </c>
      <c r="T111" s="5">
        <v>0.04</v>
      </c>
      <c r="U111">
        <v>17100</v>
      </c>
      <c r="V111">
        <f>IF(A110=Emisiones_CO2_CO2eq_LA[[#This Row],[País]],IFERROR(Emisiones_CO2_CO2eq_LA[[#This Row],[Transporte (kilotoneladas CO₂e)]]-U110,0),0)</f>
        <v>800</v>
      </c>
      <c r="W111" s="5">
        <f>IF(A110=Emisiones_CO2_CO2eq_LA[[#This Row],[País]],IFERROR(((Emisiones_CO2_CO2eq_LA[[#This Row],[Transporte (kilotoneladas CO₂e)]]-U110)/U110)*100,0),0)</f>
        <v>4.9079754601226995</v>
      </c>
      <c r="X111" s="5">
        <v>0.506546596362343</v>
      </c>
      <c r="Y111">
        <v>12600</v>
      </c>
      <c r="Z111">
        <f>IF(A110=Emisiones_CO2_CO2eq_LA[[#This Row],[País]],IFERROR(Emisiones_CO2_CO2eq_LA[[#This Row],[Manufactura y Construcción (kilotoneladas CO₂e)]]-Y110,0),0)</f>
        <v>500</v>
      </c>
      <c r="AA111" s="5">
        <f>IF(A110=Emisiones_CO2_CO2eq_LA[[#This Row],[País]],IFERROR(((Emisiones_CO2_CO2eq_LA[[#This Row],[Manufactura y Construcción (kilotoneladas CO₂e)]]-Y110)/Y110)*100,0),0)</f>
        <v>4.1322314049586781</v>
      </c>
      <c r="AB111" s="5">
        <v>0.37324486047751598</v>
      </c>
      <c r="AC111">
        <v>330</v>
      </c>
      <c r="AD111">
        <f>IF(A110=Emisiones_CO2_CO2eq_LA[[#This Row],[País]],IFERROR(Emisiones_CO2_CO2eq_LA[[#This Row],[Emisiones Fugitivas (kilotoneladas CO₂e)]]-AC110,0),0)</f>
        <v>0</v>
      </c>
      <c r="AE111" s="5">
        <f>IF(A110=Emisiones_CO2_CO2eq_LA[[#This Row],[País]],IFERROR(((Emisiones_CO2_CO2eq_LA[[#This Row],[Emisiones Fugitivas (kilotoneladas CO₂e)]]-AC110)/AC110)*100,0),0)</f>
        <v>0</v>
      </c>
      <c r="AF111" s="5">
        <v>9.7754606315539998E-3</v>
      </c>
      <c r="AG111">
        <v>12800</v>
      </c>
      <c r="AH111">
        <f>IF(A110=Emisiones_CO2_CO2eq_LA[[#This Row],[País]],IFERROR(Emisiones_CO2_CO2eq_LA[[#This Row],[Electricidad y Calor (kilotoneladas CO₂e)]]-AG110,0),0)</f>
        <v>500</v>
      </c>
      <c r="AI111" s="5">
        <f>IF(A110=Emisiones_CO2_CO2eq_LA[[#This Row],[País]],IFERROR(((Emisiones_CO2_CO2eq_LA[[#This Row],[Electricidad y Calor (kilotoneladas CO₂e)]]-AG110)/AG110)*100,0),0)</f>
        <v>4.0650406504065035</v>
      </c>
      <c r="AJ111" s="5">
        <v>0.37916938207239698</v>
      </c>
    </row>
    <row r="112" spans="1:36" x14ac:dyDescent="0.25">
      <c r="A112" t="s">
        <v>72</v>
      </c>
      <c r="B112" t="s">
        <v>72</v>
      </c>
      <c r="C112" t="s">
        <v>73</v>
      </c>
      <c r="D112">
        <v>1992</v>
      </c>
      <c r="E112">
        <v>3900</v>
      </c>
      <c r="F112">
        <f>IF(A111=Emisiones_CO2_CO2eq_LA[[#This Row],[País]],IFERROR(Emisiones_CO2_CO2eq_LA[[#This Row],[Edificios (kilotoneladas CO₂e)]]-E111,0),0)</f>
        <v>100</v>
      </c>
      <c r="G112" s="5">
        <f>IF(A111=Emisiones_CO2_CO2eq_LA[[#This Row],[País]],IFERROR(((Emisiones_CO2_CO2eq_LA[[#This Row],[Edificios (kilotoneladas CO₂e)]]-E111)/E111)*100,0),0)</f>
        <v>2.6315789473684208</v>
      </c>
      <c r="H112" s="5">
        <v>0.11329634256165901</v>
      </c>
      <c r="I112">
        <v>2900</v>
      </c>
      <c r="J112">
        <f>IF(A111=Emisiones_CO2_CO2eq_LA[[#This Row],[País]],IFERROR(Emisiones_CO2_CO2eq_LA[[#This Row],[Industria (kilotoneladas CO₂e)]]-I111,0),0)</f>
        <v>180</v>
      </c>
      <c r="K112" s="5">
        <f>IF(A111=Emisiones_CO2_CO2eq_LA[[#This Row],[País]],IFERROR(((Emisiones_CO2_CO2eq_LA[[#This Row],[Industria (kilotoneladas CO₂e)]]-I111)/I111)*100,0),0)</f>
        <v>6.6176470588235299</v>
      </c>
      <c r="L112" s="5">
        <v>8.4245998315080006E-2</v>
      </c>
      <c r="M112">
        <v>147520</v>
      </c>
      <c r="N112">
        <f>IF(A111=Emisiones_CO2_CO2eq_LA[[#This Row],[País]],IFERROR(Emisiones_CO2_CO2eq_LA[[#This Row],[UCTUS (kilotoneladas CO₂e)]]-M111,0),0)</f>
        <v>0</v>
      </c>
      <c r="O112" s="5">
        <f>IF(A111=Emisiones_CO2_CO2eq_LA[[#This Row],[País]],IFERROR(((Emisiones_CO2_CO2eq_LA[[#This Row],[UCTUS (kilotoneladas CO₂e)]]-M111)/M111)*100,0),0)</f>
        <v>0</v>
      </c>
      <c r="P112" s="5">
        <v>4.2855067832553804</v>
      </c>
      <c r="Q112">
        <v>1200</v>
      </c>
      <c r="R112">
        <f>IF(A111=Emisiones_CO2_CO2eq_LA[[#This Row],[País]],IFERROR(Emisiones_CO2_CO2eq_LA[[#This Row],[Otras Quemas de Combustible (kilotoneladas CO₂e)]]-Q111,0),0)</f>
        <v>-100</v>
      </c>
      <c r="S112" s="5">
        <f>IF(A111=Emisiones_CO2_CO2eq_LA[[#This Row],[País]],IFERROR(((Emisiones_CO2_CO2eq_LA[[#This Row],[Otras Quemas de Combustible (kilotoneladas CO₂e)]]-Q111)/Q111)*100,0),0)</f>
        <v>-7.6923076923076925</v>
      </c>
      <c r="T112" s="5">
        <v>0.03</v>
      </c>
      <c r="U112">
        <v>18000</v>
      </c>
      <c r="V112">
        <f>IF(A111=Emisiones_CO2_CO2eq_LA[[#This Row],[País]],IFERROR(Emisiones_CO2_CO2eq_LA[[#This Row],[Transporte (kilotoneladas CO₂e)]]-U111,0),0)</f>
        <v>900</v>
      </c>
      <c r="W112" s="5">
        <f>IF(A111=Emisiones_CO2_CO2eq_LA[[#This Row],[País]],IFERROR(((Emisiones_CO2_CO2eq_LA[[#This Row],[Transporte (kilotoneladas CO₂e)]]-U111)/U111)*100,0),0)</f>
        <v>5.2631578947368416</v>
      </c>
      <c r="X112" s="5">
        <v>0.52290619643842695</v>
      </c>
      <c r="Y112">
        <v>12900</v>
      </c>
      <c r="Z112">
        <f>IF(A111=Emisiones_CO2_CO2eq_LA[[#This Row],[País]],IFERROR(Emisiones_CO2_CO2eq_LA[[#This Row],[Manufactura y Construcción (kilotoneladas CO₂e)]]-Y111,0),0)</f>
        <v>300</v>
      </c>
      <c r="AA112" s="5">
        <f>IF(A111=Emisiones_CO2_CO2eq_LA[[#This Row],[País]],IFERROR(((Emisiones_CO2_CO2eq_LA[[#This Row],[Manufactura y Construcción (kilotoneladas CO₂e)]]-Y111)/Y111)*100,0),0)</f>
        <v>2.3809523809523809</v>
      </c>
      <c r="AB112" s="5">
        <v>0.37474944078087302</v>
      </c>
      <c r="AC112">
        <v>880</v>
      </c>
      <c r="AD112">
        <f>IF(A111=Emisiones_CO2_CO2eq_LA[[#This Row],[País]],IFERROR(Emisiones_CO2_CO2eq_LA[[#This Row],[Emisiones Fugitivas (kilotoneladas CO₂e)]]-AC111,0),0)</f>
        <v>550</v>
      </c>
      <c r="AE112" s="5">
        <f>IF(A111=Emisiones_CO2_CO2eq_LA[[#This Row],[País]],IFERROR(((Emisiones_CO2_CO2eq_LA[[#This Row],[Emisiones Fugitivas (kilotoneladas CO₂e)]]-AC111)/AC111)*100,0),0)</f>
        <v>166.66666666666669</v>
      </c>
      <c r="AF112" s="5">
        <v>2.5564302936989799E-2</v>
      </c>
      <c r="AG112">
        <v>13400</v>
      </c>
      <c r="AH112">
        <f>IF(A111=Emisiones_CO2_CO2eq_LA[[#This Row],[País]],IFERROR(Emisiones_CO2_CO2eq_LA[[#This Row],[Electricidad y Calor (kilotoneladas CO₂e)]]-AG111,0),0)</f>
        <v>600</v>
      </c>
      <c r="AI112" s="5">
        <f>IF(A111=Emisiones_CO2_CO2eq_LA[[#This Row],[País]],IFERROR(((Emisiones_CO2_CO2eq_LA[[#This Row],[Electricidad y Calor (kilotoneladas CO₂e)]]-AG111)/AG111)*100,0),0)</f>
        <v>4.6875</v>
      </c>
      <c r="AJ112" s="5">
        <v>0.38927461290416199</v>
      </c>
    </row>
    <row r="113" spans="1:36" x14ac:dyDescent="0.25">
      <c r="A113" t="s">
        <v>72</v>
      </c>
      <c r="B113" t="s">
        <v>72</v>
      </c>
      <c r="C113" t="s">
        <v>73</v>
      </c>
      <c r="D113">
        <v>1993</v>
      </c>
      <c r="E113">
        <v>4099.99999999999</v>
      </c>
      <c r="F113">
        <f>IF(A112=Emisiones_CO2_CO2eq_LA[[#This Row],[País]],IFERROR(Emisiones_CO2_CO2eq_LA[[#This Row],[Edificios (kilotoneladas CO₂e)]]-E112,0),0)</f>
        <v>199.99999999999</v>
      </c>
      <c r="G113" s="5">
        <f>IF(A112=Emisiones_CO2_CO2eq_LA[[#This Row],[País]],IFERROR(((Emisiones_CO2_CO2eq_LA[[#This Row],[Edificios (kilotoneladas CO₂e)]]-E112)/E112)*100,0),0)</f>
        <v>5.128205128204872</v>
      </c>
      <c r="H113" s="5">
        <v>0.11683907554643599</v>
      </c>
      <c r="I113">
        <v>3320</v>
      </c>
      <c r="J113">
        <f>IF(A112=Emisiones_CO2_CO2eq_LA[[#This Row],[País]],IFERROR(Emisiones_CO2_CO2eq_LA[[#This Row],[Industria (kilotoneladas CO₂e)]]-I112,0),0)</f>
        <v>420</v>
      </c>
      <c r="K113" s="5">
        <f>IF(A112=Emisiones_CO2_CO2eq_LA[[#This Row],[País]],IFERROR(((Emisiones_CO2_CO2eq_LA[[#This Row],[Industria (kilotoneladas CO₂e)]]-I112)/I112)*100,0),0)</f>
        <v>14.482758620689657</v>
      </c>
      <c r="L113" s="5">
        <v>9.46111538571143E-2</v>
      </c>
      <c r="M113">
        <v>147520</v>
      </c>
      <c r="N113">
        <f>IF(A112=Emisiones_CO2_CO2eq_LA[[#This Row],[País]],IFERROR(Emisiones_CO2_CO2eq_LA[[#This Row],[UCTUS (kilotoneladas CO₂e)]]-M112,0),0)</f>
        <v>0</v>
      </c>
      <c r="O113" s="5">
        <f>IF(A112=Emisiones_CO2_CO2eq_LA[[#This Row],[País]],IFERROR(((Emisiones_CO2_CO2eq_LA[[#This Row],[UCTUS (kilotoneladas CO₂e)]]-M112)/M112)*100,0),0)</f>
        <v>0</v>
      </c>
      <c r="P113" s="5">
        <v>4.2039269328317799</v>
      </c>
      <c r="Q113">
        <v>1500</v>
      </c>
      <c r="R113">
        <f>IF(A112=Emisiones_CO2_CO2eq_LA[[#This Row],[País]],IFERROR(Emisiones_CO2_CO2eq_LA[[#This Row],[Otras Quemas de Combustible (kilotoneladas CO₂e)]]-Q112,0),0)</f>
        <v>300</v>
      </c>
      <c r="S113" s="5">
        <f>IF(A112=Emisiones_CO2_CO2eq_LA[[#This Row],[País]],IFERROR(((Emisiones_CO2_CO2eq_LA[[#This Row],[Otras Quemas de Combustible (kilotoneladas CO₂e)]]-Q112)/Q112)*100,0),0)</f>
        <v>25</v>
      </c>
      <c r="T113" s="5">
        <v>0.04</v>
      </c>
      <c r="U113">
        <v>18300</v>
      </c>
      <c r="V113">
        <f>IF(A112=Emisiones_CO2_CO2eq_LA[[#This Row],[País]],IFERROR(Emisiones_CO2_CO2eq_LA[[#This Row],[Transporte (kilotoneladas CO₂e)]]-U112,0),0)</f>
        <v>300</v>
      </c>
      <c r="W113" s="5">
        <f>IF(A112=Emisiones_CO2_CO2eq_LA[[#This Row],[País]],IFERROR(((Emisiones_CO2_CO2eq_LA[[#This Row],[Transporte (kilotoneladas CO₂e)]]-U112)/U112)*100,0),0)</f>
        <v>1.6666666666666667</v>
      </c>
      <c r="X113" s="5">
        <v>0.521501239634094</v>
      </c>
      <c r="Y113">
        <v>14300</v>
      </c>
      <c r="Z113">
        <f>IF(A112=Emisiones_CO2_CO2eq_LA[[#This Row],[País]],IFERROR(Emisiones_CO2_CO2eq_LA[[#This Row],[Manufactura y Construcción (kilotoneladas CO₂e)]]-Y112,0),0)</f>
        <v>1400</v>
      </c>
      <c r="AA113" s="5">
        <f>IF(A112=Emisiones_CO2_CO2eq_LA[[#This Row],[País]],IFERROR(((Emisiones_CO2_CO2eq_LA[[#This Row],[Manufactura y Construcción (kilotoneladas CO₂e)]]-Y112)/Y112)*100,0),0)</f>
        <v>10.852713178294573</v>
      </c>
      <c r="AB113" s="5">
        <v>0.40751189763757001</v>
      </c>
      <c r="AC113">
        <v>330</v>
      </c>
      <c r="AD113">
        <f>IF(A112=Emisiones_CO2_CO2eq_LA[[#This Row],[País]],IFERROR(Emisiones_CO2_CO2eq_LA[[#This Row],[Emisiones Fugitivas (kilotoneladas CO₂e)]]-AC112,0),0)</f>
        <v>-550</v>
      </c>
      <c r="AE113" s="5">
        <f>IF(A112=Emisiones_CO2_CO2eq_LA[[#This Row],[País]],IFERROR(((Emisiones_CO2_CO2eq_LA[[#This Row],[Emisiones Fugitivas (kilotoneladas CO₂e)]]-AC112)/AC112)*100,0),0)</f>
        <v>-62.5</v>
      </c>
      <c r="AF113" s="5">
        <v>9.4041207147131708E-3</v>
      </c>
      <c r="AG113">
        <v>13900</v>
      </c>
      <c r="AH113">
        <f>IF(A112=Emisiones_CO2_CO2eq_LA[[#This Row],[País]],IFERROR(Emisiones_CO2_CO2eq_LA[[#This Row],[Electricidad y Calor (kilotoneladas CO₂e)]]-AG112,0),0)</f>
        <v>500</v>
      </c>
      <c r="AI113" s="5">
        <f>IF(A112=Emisiones_CO2_CO2eq_LA[[#This Row],[País]],IFERROR(((Emisiones_CO2_CO2eq_LA[[#This Row],[Electricidad y Calor (kilotoneladas CO₂e)]]-AG112)/AG112)*100,0),0)</f>
        <v>3.7313432835820892</v>
      </c>
      <c r="AJ113" s="5">
        <v>0.39611296343791802</v>
      </c>
    </row>
    <row r="114" spans="1:36" x14ac:dyDescent="0.25">
      <c r="A114" t="s">
        <v>72</v>
      </c>
      <c r="B114" t="s">
        <v>72</v>
      </c>
      <c r="C114" t="s">
        <v>73</v>
      </c>
      <c r="D114">
        <v>1994</v>
      </c>
      <c r="E114">
        <v>3700</v>
      </c>
      <c r="F114">
        <f>IF(A113=Emisiones_CO2_CO2eq_LA[[#This Row],[País]],IFERROR(Emisiones_CO2_CO2eq_LA[[#This Row],[Edificios (kilotoneladas CO₂e)]]-E113,0),0)</f>
        <v>-399.99999999999</v>
      </c>
      <c r="G114" s="5">
        <f>IF(A113=Emisiones_CO2_CO2eq_LA[[#This Row],[País]],IFERROR(((Emisiones_CO2_CO2eq_LA[[#This Row],[Edificios (kilotoneladas CO₂e)]]-E113)/E113)*100,0),0)</f>
        <v>-9.7560975609753893</v>
      </c>
      <c r="H114" s="5">
        <v>0.103470454990352</v>
      </c>
      <c r="I114">
        <v>3840</v>
      </c>
      <c r="J114">
        <f>IF(A113=Emisiones_CO2_CO2eq_LA[[#This Row],[País]],IFERROR(Emisiones_CO2_CO2eq_LA[[#This Row],[Industria (kilotoneladas CO₂e)]]-I113,0),0)</f>
        <v>520</v>
      </c>
      <c r="K114" s="5">
        <f>IF(A113=Emisiones_CO2_CO2eq_LA[[#This Row],[País]],IFERROR(((Emisiones_CO2_CO2eq_LA[[#This Row],[Industria (kilotoneladas CO₂e)]]-I113)/I113)*100,0),0)</f>
        <v>15.66265060240964</v>
      </c>
      <c r="L114" s="5">
        <v>0.107385553287284</v>
      </c>
      <c r="M114">
        <v>147520</v>
      </c>
      <c r="N114">
        <f>IF(A113=Emisiones_CO2_CO2eq_LA[[#This Row],[País]],IFERROR(Emisiones_CO2_CO2eq_LA[[#This Row],[UCTUS (kilotoneladas CO₂e)]]-M113,0),0)</f>
        <v>0</v>
      </c>
      <c r="O114" s="5">
        <f>IF(A113=Emisiones_CO2_CO2eq_LA[[#This Row],[País]],IFERROR(((Emisiones_CO2_CO2eq_LA[[#This Row],[UCTUS (kilotoneladas CO₂e)]]-M113)/M113)*100,0),0)</f>
        <v>0</v>
      </c>
      <c r="P114" s="5">
        <v>4.1253950054531696</v>
      </c>
      <c r="Q114">
        <v>3800</v>
      </c>
      <c r="R114">
        <f>IF(A113=Emisiones_CO2_CO2eq_LA[[#This Row],[País]],IFERROR(Emisiones_CO2_CO2eq_LA[[#This Row],[Otras Quemas de Combustible (kilotoneladas CO₂e)]]-Q113,0),0)</f>
        <v>2300</v>
      </c>
      <c r="S114" s="5">
        <f>IF(A113=Emisiones_CO2_CO2eq_LA[[#This Row],[País]],IFERROR(((Emisiones_CO2_CO2eq_LA[[#This Row],[Otras Quemas de Combustible (kilotoneladas CO₂e)]]-Q113)/Q113)*100,0),0)</f>
        <v>153.33333333333334</v>
      </c>
      <c r="T114" s="5">
        <v>0.11</v>
      </c>
      <c r="U114">
        <v>17000</v>
      </c>
      <c r="V114">
        <f>IF(A113=Emisiones_CO2_CO2eq_LA[[#This Row],[País]],IFERROR(Emisiones_CO2_CO2eq_LA[[#This Row],[Transporte (kilotoneladas CO₂e)]]-U113,0),0)</f>
        <v>-1300</v>
      </c>
      <c r="W114" s="5">
        <f>IF(A113=Emisiones_CO2_CO2eq_LA[[#This Row],[País]],IFERROR(((Emisiones_CO2_CO2eq_LA[[#This Row],[Transporte (kilotoneladas CO₂e)]]-U113)/U113)*100,0),0)</f>
        <v>-7.1038251366120218</v>
      </c>
      <c r="X114" s="5">
        <v>0.47540479319891399</v>
      </c>
      <c r="Y114">
        <v>15200</v>
      </c>
      <c r="Z114">
        <f>IF(A113=Emisiones_CO2_CO2eq_LA[[#This Row],[País]],IFERROR(Emisiones_CO2_CO2eq_LA[[#This Row],[Manufactura y Construcción (kilotoneladas CO₂e)]]-Y113,0),0)</f>
        <v>900</v>
      </c>
      <c r="AA114" s="5">
        <f>IF(A113=Emisiones_CO2_CO2eq_LA[[#This Row],[País]],IFERROR(((Emisiones_CO2_CO2eq_LA[[#This Row],[Manufactura y Construcción (kilotoneladas CO₂e)]]-Y113)/Y113)*100,0),0)</f>
        <v>6.2937062937062942</v>
      </c>
      <c r="AB114" s="5">
        <v>0.42506781509550001</v>
      </c>
      <c r="AC114">
        <v>330</v>
      </c>
      <c r="AD114">
        <f>IF(A113=Emisiones_CO2_CO2eq_LA[[#This Row],[País]],IFERROR(Emisiones_CO2_CO2eq_LA[[#This Row],[Emisiones Fugitivas (kilotoneladas CO₂e)]]-AC113,0),0)</f>
        <v>0</v>
      </c>
      <c r="AE114" s="5">
        <f>IF(A113=Emisiones_CO2_CO2eq_LA[[#This Row],[País]],IFERROR(((Emisiones_CO2_CO2eq_LA[[#This Row],[Emisiones Fugitivas (kilotoneladas CO₂e)]]-AC113)/AC113)*100,0),0)</f>
        <v>0</v>
      </c>
      <c r="AF114" s="5">
        <v>9.2284459856259906E-3</v>
      </c>
      <c r="AG114">
        <v>12400</v>
      </c>
      <c r="AH114">
        <f>IF(A113=Emisiones_CO2_CO2eq_LA[[#This Row],[País]],IFERROR(Emisiones_CO2_CO2eq_LA[[#This Row],[Electricidad y Calor (kilotoneladas CO₂e)]]-AG113,0),0)</f>
        <v>-1500</v>
      </c>
      <c r="AI114" s="5">
        <f>IF(A113=Emisiones_CO2_CO2eq_LA[[#This Row],[País]],IFERROR(((Emisiones_CO2_CO2eq_LA[[#This Row],[Electricidad y Calor (kilotoneladas CO₂e)]]-AG113)/AG113)*100,0),0)</f>
        <v>-10.791366906474821</v>
      </c>
      <c r="AJ114" s="5">
        <v>0.34676584915685499</v>
      </c>
    </row>
    <row r="115" spans="1:36" x14ac:dyDescent="0.25">
      <c r="A115" t="s">
        <v>72</v>
      </c>
      <c r="B115" t="s">
        <v>72</v>
      </c>
      <c r="C115" t="s">
        <v>73</v>
      </c>
      <c r="D115">
        <v>1995</v>
      </c>
      <c r="E115">
        <v>3900</v>
      </c>
      <c r="F115">
        <f>IF(A114=Emisiones_CO2_CO2eq_LA[[#This Row],[País]],IFERROR(Emisiones_CO2_CO2eq_LA[[#This Row],[Edificios (kilotoneladas CO₂e)]]-E114,0),0)</f>
        <v>200</v>
      </c>
      <c r="G115" s="5">
        <f>IF(A114=Emisiones_CO2_CO2eq_LA[[#This Row],[País]],IFERROR(((Emisiones_CO2_CO2eq_LA[[#This Row],[Edificios (kilotoneladas CO₂e)]]-E114)/E114)*100,0),0)</f>
        <v>5.4054054054054053</v>
      </c>
      <c r="H115" s="5">
        <v>0.107081079596935</v>
      </c>
      <c r="I115">
        <v>3740</v>
      </c>
      <c r="J115">
        <f>IF(A114=Emisiones_CO2_CO2eq_LA[[#This Row],[País]],IFERROR(Emisiones_CO2_CO2eq_LA[[#This Row],[Industria (kilotoneladas CO₂e)]]-I114,0),0)</f>
        <v>-100</v>
      </c>
      <c r="K115" s="5">
        <f>IF(A114=Emisiones_CO2_CO2eq_LA[[#This Row],[País]],IFERROR(((Emisiones_CO2_CO2eq_LA[[#This Row],[Industria (kilotoneladas CO₂e)]]-I114)/I114)*100,0),0)</f>
        <v>-2.604166666666667</v>
      </c>
      <c r="L115" s="5">
        <v>0.102688009664753</v>
      </c>
      <c r="M115">
        <v>147520</v>
      </c>
      <c r="N115">
        <f>IF(A114=Emisiones_CO2_CO2eq_LA[[#This Row],[País]],IFERROR(Emisiones_CO2_CO2eq_LA[[#This Row],[UCTUS (kilotoneladas CO₂e)]]-M114,0),0)</f>
        <v>0</v>
      </c>
      <c r="O115" s="5">
        <f>IF(A114=Emisiones_CO2_CO2eq_LA[[#This Row],[País]],IFERROR(((Emisiones_CO2_CO2eq_LA[[#This Row],[UCTUS (kilotoneladas CO₂e)]]-M114)/M114)*100,0),0)</f>
        <v>0</v>
      </c>
      <c r="P115" s="5">
        <v>4.0504104774717797</v>
      </c>
      <c r="Q115">
        <v>1400</v>
      </c>
      <c r="R115">
        <f>IF(A114=Emisiones_CO2_CO2eq_LA[[#This Row],[País]],IFERROR(Emisiones_CO2_CO2eq_LA[[#This Row],[Otras Quemas de Combustible (kilotoneladas CO₂e)]]-Q114,0),0)</f>
        <v>-2400</v>
      </c>
      <c r="S115" s="5">
        <f>IF(A114=Emisiones_CO2_CO2eq_LA[[#This Row],[País]],IFERROR(((Emisiones_CO2_CO2eq_LA[[#This Row],[Otras Quemas de Combustible (kilotoneladas CO₂e)]]-Q114)/Q114)*100,0),0)</f>
        <v>-63.157894736842103</v>
      </c>
      <c r="T115" s="5">
        <v>0.04</v>
      </c>
      <c r="U115">
        <v>20300</v>
      </c>
      <c r="V115">
        <f>IF(A114=Emisiones_CO2_CO2eq_LA[[#This Row],[País]],IFERROR(Emisiones_CO2_CO2eq_LA[[#This Row],[Transporte (kilotoneladas CO₂e)]]-U114,0),0)</f>
        <v>3300</v>
      </c>
      <c r="W115" s="5">
        <f>IF(A114=Emisiones_CO2_CO2eq_LA[[#This Row],[País]],IFERROR(((Emisiones_CO2_CO2eq_LA[[#This Row],[Transporte (kilotoneladas CO₂e)]]-U114)/U114)*100,0),0)</f>
        <v>19.411764705882355</v>
      </c>
      <c r="X115" s="5">
        <v>0.55737074764558903</v>
      </c>
      <c r="Y115">
        <v>15000</v>
      </c>
      <c r="Z115">
        <f>IF(A114=Emisiones_CO2_CO2eq_LA[[#This Row],[País]],IFERROR(Emisiones_CO2_CO2eq_LA[[#This Row],[Manufactura y Construcción (kilotoneladas CO₂e)]]-Y114,0),0)</f>
        <v>-200</v>
      </c>
      <c r="AA115" s="5">
        <f>IF(A114=Emisiones_CO2_CO2eq_LA[[#This Row],[País]],IFERROR(((Emisiones_CO2_CO2eq_LA[[#This Row],[Manufactura y Construcción (kilotoneladas CO₂e)]]-Y114)/Y114)*100,0),0)</f>
        <v>-1.3157894736842104</v>
      </c>
      <c r="AB115" s="5">
        <v>0.41185030614205997</v>
      </c>
      <c r="AC115">
        <v>710</v>
      </c>
      <c r="AD115">
        <f>IF(A114=Emisiones_CO2_CO2eq_LA[[#This Row],[País]],IFERROR(Emisiones_CO2_CO2eq_LA[[#This Row],[Emisiones Fugitivas (kilotoneladas CO₂e)]]-AC114,0),0)</f>
        <v>380</v>
      </c>
      <c r="AE115" s="5">
        <f>IF(A114=Emisiones_CO2_CO2eq_LA[[#This Row],[País]],IFERROR(((Emisiones_CO2_CO2eq_LA[[#This Row],[Emisiones Fugitivas (kilotoneladas CO₂e)]]-AC114)/AC114)*100,0),0)</f>
        <v>115.15151515151516</v>
      </c>
      <c r="AF115" s="5">
        <v>1.9494247824057499E-2</v>
      </c>
      <c r="AG115">
        <v>13900</v>
      </c>
      <c r="AH115">
        <f>IF(A114=Emisiones_CO2_CO2eq_LA[[#This Row],[País]],IFERROR(Emisiones_CO2_CO2eq_LA[[#This Row],[Electricidad y Calor (kilotoneladas CO₂e)]]-AG114,0),0)</f>
        <v>1500</v>
      </c>
      <c r="AI115" s="5">
        <f>IF(A114=Emisiones_CO2_CO2eq_LA[[#This Row],[País]],IFERROR(((Emisiones_CO2_CO2eq_LA[[#This Row],[Electricidad y Calor (kilotoneladas CO₂e)]]-AG114)/AG114)*100,0),0)</f>
        <v>12.096774193548388</v>
      </c>
      <c r="AJ115" s="5">
        <v>0.38164795035830901</v>
      </c>
    </row>
    <row r="116" spans="1:36" x14ac:dyDescent="0.25">
      <c r="A116" t="s">
        <v>72</v>
      </c>
      <c r="B116" t="s">
        <v>72</v>
      </c>
      <c r="C116" t="s">
        <v>73</v>
      </c>
      <c r="D116">
        <v>1996</v>
      </c>
      <c r="E116">
        <v>4300</v>
      </c>
      <c r="F116">
        <f>IF(A115=Emisiones_CO2_CO2eq_LA[[#This Row],[País]],IFERROR(Emisiones_CO2_CO2eq_LA[[#This Row],[Edificios (kilotoneladas CO₂e)]]-E115,0),0)</f>
        <v>400</v>
      </c>
      <c r="G116" s="5">
        <f>IF(A115=Emisiones_CO2_CO2eq_LA[[#This Row],[País]],IFERROR(((Emisiones_CO2_CO2eq_LA[[#This Row],[Edificios (kilotoneladas CO₂e)]]-E115)/E115)*100,0),0)</f>
        <v>10.256410256410255</v>
      </c>
      <c r="H116" s="5">
        <v>0.115977991153306</v>
      </c>
      <c r="I116">
        <v>3420</v>
      </c>
      <c r="J116">
        <f>IF(A115=Emisiones_CO2_CO2eq_LA[[#This Row],[País]],IFERROR(Emisiones_CO2_CO2eq_LA[[#This Row],[Industria (kilotoneladas CO₂e)]]-I115,0),0)</f>
        <v>-320</v>
      </c>
      <c r="K116" s="5">
        <f>IF(A115=Emisiones_CO2_CO2eq_LA[[#This Row],[País]],IFERROR(((Emisiones_CO2_CO2eq_LA[[#This Row],[Industria (kilotoneladas CO₂e)]]-I115)/I115)*100,0),0)</f>
        <v>-8.5561497326203195</v>
      </c>
      <c r="L116" s="5">
        <v>9.2242960405653204E-2</v>
      </c>
      <c r="M116">
        <v>145600</v>
      </c>
      <c r="N116">
        <f>IF(A115=Emisiones_CO2_CO2eq_LA[[#This Row],[País]],IFERROR(Emisiones_CO2_CO2eq_LA[[#This Row],[UCTUS (kilotoneladas CO₂e)]]-M115,0),0)</f>
        <v>-1920</v>
      </c>
      <c r="O116" s="5">
        <f>IF(A115=Emisiones_CO2_CO2eq_LA[[#This Row],[País]],IFERROR(((Emisiones_CO2_CO2eq_LA[[#This Row],[UCTUS (kilotoneladas CO₂e)]]-M115)/M115)*100,0),0)</f>
        <v>-1.3015184381778742</v>
      </c>
      <c r="P116" s="5">
        <v>3.9270687237026598</v>
      </c>
      <c r="Q116">
        <v>1500</v>
      </c>
      <c r="R116">
        <f>IF(A115=Emisiones_CO2_CO2eq_LA[[#This Row],[País]],IFERROR(Emisiones_CO2_CO2eq_LA[[#This Row],[Otras Quemas de Combustible (kilotoneladas CO₂e)]]-Q115,0),0)</f>
        <v>100</v>
      </c>
      <c r="S116" s="5">
        <f>IF(A115=Emisiones_CO2_CO2eq_LA[[#This Row],[País]],IFERROR(((Emisiones_CO2_CO2eq_LA[[#This Row],[Otras Quemas de Combustible (kilotoneladas CO₂e)]]-Q115)/Q115)*100,0),0)</f>
        <v>7.1428571428571423</v>
      </c>
      <c r="T116" s="5">
        <v>0.04</v>
      </c>
      <c r="U116">
        <v>20900</v>
      </c>
      <c r="V116">
        <f>IF(A115=Emisiones_CO2_CO2eq_LA[[#This Row],[País]],IFERROR(Emisiones_CO2_CO2eq_LA[[#This Row],[Transporte (kilotoneladas CO₂e)]]-U115,0),0)</f>
        <v>600</v>
      </c>
      <c r="W116" s="5">
        <f>IF(A115=Emisiones_CO2_CO2eq_LA[[#This Row],[País]],IFERROR(((Emisiones_CO2_CO2eq_LA[[#This Row],[Transporte (kilotoneladas CO₂e)]]-U115)/U115)*100,0),0)</f>
        <v>2.9556650246305418</v>
      </c>
      <c r="X116" s="5">
        <v>0.56370698025676902</v>
      </c>
      <c r="Y116">
        <v>15700</v>
      </c>
      <c r="Z116">
        <f>IF(A115=Emisiones_CO2_CO2eq_LA[[#This Row],[País]],IFERROR(Emisiones_CO2_CO2eq_LA[[#This Row],[Manufactura y Construcción (kilotoneladas CO₂e)]]-Y115,0),0)</f>
        <v>700</v>
      </c>
      <c r="AA116" s="5">
        <f>IF(A115=Emisiones_CO2_CO2eq_LA[[#This Row],[País]],IFERROR(((Emisiones_CO2_CO2eq_LA[[#This Row],[Manufactura y Construcción (kilotoneladas CO₂e)]]-Y115)/Y115)*100,0),0)</f>
        <v>4.666666666666667</v>
      </c>
      <c r="AB116" s="5">
        <v>0.42345452583881699</v>
      </c>
      <c r="AC116">
        <v>770</v>
      </c>
      <c r="AD116">
        <f>IF(A115=Emisiones_CO2_CO2eq_LA[[#This Row],[País]],IFERROR(Emisiones_CO2_CO2eq_LA[[#This Row],[Emisiones Fugitivas (kilotoneladas CO₂e)]]-AC115,0),0)</f>
        <v>60</v>
      </c>
      <c r="AE116" s="5">
        <f>IF(A115=Emisiones_CO2_CO2eq_LA[[#This Row],[País]],IFERROR(((Emisiones_CO2_CO2eq_LA[[#This Row],[Emisiones Fugitivas (kilotoneladas CO₂e)]]-AC115)/AC115)*100,0),0)</f>
        <v>8.4507042253521121</v>
      </c>
      <c r="AF116" s="5">
        <v>2.0768151904196699E-2</v>
      </c>
      <c r="AG116">
        <v>12000</v>
      </c>
      <c r="AH116">
        <f>IF(A115=Emisiones_CO2_CO2eq_LA[[#This Row],[País]],IFERROR(Emisiones_CO2_CO2eq_LA[[#This Row],[Electricidad y Calor (kilotoneladas CO₂e)]]-AG115,0),0)</f>
        <v>-1900</v>
      </c>
      <c r="AI116" s="5">
        <f>IF(A115=Emisiones_CO2_CO2eq_LA[[#This Row],[País]],IFERROR(((Emisiones_CO2_CO2eq_LA[[#This Row],[Electricidad y Calor (kilotoneladas CO₂e)]]-AG115)/AG115)*100,0),0)</f>
        <v>-13.669064748201439</v>
      </c>
      <c r="AJ116" s="5">
        <v>0.323659510195274</v>
      </c>
    </row>
    <row r="117" spans="1:36" x14ac:dyDescent="0.25">
      <c r="A117" t="s">
        <v>72</v>
      </c>
      <c r="B117" t="s">
        <v>72</v>
      </c>
      <c r="C117" t="s">
        <v>73</v>
      </c>
      <c r="D117">
        <v>1997</v>
      </c>
      <c r="E117">
        <v>4500</v>
      </c>
      <c r="F117">
        <f>IF(A116=Emisiones_CO2_CO2eq_LA[[#This Row],[País]],IFERROR(Emisiones_CO2_CO2eq_LA[[#This Row],[Edificios (kilotoneladas CO₂e)]]-E116,0),0)</f>
        <v>200</v>
      </c>
      <c r="G117" s="5">
        <f>IF(A116=Emisiones_CO2_CO2eq_LA[[#This Row],[País]],IFERROR(((Emisiones_CO2_CO2eq_LA[[#This Row],[Edificios (kilotoneladas CO₂e)]]-E116)/E116)*100,0),0)</f>
        <v>4.6511627906976747</v>
      </c>
      <c r="H117" s="5">
        <v>0.11928745626126599</v>
      </c>
      <c r="I117">
        <v>3130</v>
      </c>
      <c r="J117">
        <f>IF(A116=Emisiones_CO2_CO2eq_LA[[#This Row],[País]],IFERROR(Emisiones_CO2_CO2eq_LA[[#This Row],[Industria (kilotoneladas CO₂e)]]-I116,0),0)</f>
        <v>-290</v>
      </c>
      <c r="K117" s="5">
        <f>IF(A116=Emisiones_CO2_CO2eq_LA[[#This Row],[País]],IFERROR(((Emisiones_CO2_CO2eq_LA[[#This Row],[Industria (kilotoneladas CO₂e)]]-I116)/I116)*100,0),0)</f>
        <v>-8.4795321637426895</v>
      </c>
      <c r="L117" s="5">
        <v>8.2971052910613893E-2</v>
      </c>
      <c r="M117">
        <v>145600</v>
      </c>
      <c r="N117">
        <f>IF(A116=Emisiones_CO2_CO2eq_LA[[#This Row],[País]],IFERROR(Emisiones_CO2_CO2eq_LA[[#This Row],[UCTUS (kilotoneladas CO₂e)]]-M116,0),0)</f>
        <v>0</v>
      </c>
      <c r="O117" s="5">
        <f>IF(A116=Emisiones_CO2_CO2eq_LA[[#This Row],[País]],IFERROR(((Emisiones_CO2_CO2eq_LA[[#This Row],[UCTUS (kilotoneladas CO₂e)]]-M116)/M116)*100,0),0)</f>
        <v>0</v>
      </c>
      <c r="P117" s="5">
        <v>3.8596119181422899</v>
      </c>
      <c r="Q117">
        <v>1500</v>
      </c>
      <c r="R117">
        <f>IF(A116=Emisiones_CO2_CO2eq_LA[[#This Row],[País]],IFERROR(Emisiones_CO2_CO2eq_LA[[#This Row],[Otras Quemas de Combustible (kilotoneladas CO₂e)]]-Q116,0),0)</f>
        <v>0</v>
      </c>
      <c r="S117" s="5">
        <f>IF(A116=Emisiones_CO2_CO2eq_LA[[#This Row],[País]],IFERROR(((Emisiones_CO2_CO2eq_LA[[#This Row],[Otras Quemas de Combustible (kilotoneladas CO₂e)]]-Q116)/Q116)*100,0),0)</f>
        <v>0</v>
      </c>
      <c r="T117" s="5">
        <v>0.04</v>
      </c>
      <c r="U117">
        <v>21900</v>
      </c>
      <c r="V117">
        <f>IF(A116=Emisiones_CO2_CO2eq_LA[[#This Row],[País]],IFERROR(Emisiones_CO2_CO2eq_LA[[#This Row],[Transporte (kilotoneladas CO₂e)]]-U116,0),0)</f>
        <v>1000</v>
      </c>
      <c r="W117" s="5">
        <f>IF(A116=Emisiones_CO2_CO2eq_LA[[#This Row],[País]],IFERROR(((Emisiones_CO2_CO2eq_LA[[#This Row],[Transporte (kilotoneladas CO₂e)]]-U116)/U116)*100,0),0)</f>
        <v>4.7846889952153111</v>
      </c>
      <c r="X117" s="5">
        <v>0.58053228713816096</v>
      </c>
      <c r="Y117">
        <v>16500</v>
      </c>
      <c r="Z117">
        <f>IF(A116=Emisiones_CO2_CO2eq_LA[[#This Row],[País]],IFERROR(Emisiones_CO2_CO2eq_LA[[#This Row],[Manufactura y Construcción (kilotoneladas CO₂e)]]-Y116,0),0)</f>
        <v>800</v>
      </c>
      <c r="AA117" s="5">
        <f>IF(A116=Emisiones_CO2_CO2eq_LA[[#This Row],[País]],IFERROR(((Emisiones_CO2_CO2eq_LA[[#This Row],[Manufactura y Construcción (kilotoneladas CO₂e)]]-Y116)/Y116)*100,0),0)</f>
        <v>5.095541401273886</v>
      </c>
      <c r="AB117" s="5">
        <v>0.43738733962464199</v>
      </c>
      <c r="AC117">
        <v>820</v>
      </c>
      <c r="AD117">
        <f>IF(A116=Emisiones_CO2_CO2eq_LA[[#This Row],[País]],IFERROR(Emisiones_CO2_CO2eq_LA[[#This Row],[Emisiones Fugitivas (kilotoneladas CO₂e)]]-AC116,0),0)</f>
        <v>50</v>
      </c>
      <c r="AE117" s="5">
        <f>IF(A116=Emisiones_CO2_CO2eq_LA[[#This Row],[País]],IFERROR(((Emisiones_CO2_CO2eq_LA[[#This Row],[Emisiones Fugitivas (kilotoneladas CO₂e)]]-AC116)/AC116)*100,0),0)</f>
        <v>6.4935064935064926</v>
      </c>
      <c r="AF117" s="5">
        <v>2.1736825363164E-2</v>
      </c>
      <c r="AG117">
        <v>14600</v>
      </c>
      <c r="AH117">
        <f>IF(A116=Emisiones_CO2_CO2eq_LA[[#This Row],[País]],IFERROR(Emisiones_CO2_CO2eq_LA[[#This Row],[Electricidad y Calor (kilotoneladas CO₂e)]]-AG116,0),0)</f>
        <v>2600</v>
      </c>
      <c r="AI117" s="5">
        <f>IF(A116=Emisiones_CO2_CO2eq_LA[[#This Row],[País]],IFERROR(((Emisiones_CO2_CO2eq_LA[[#This Row],[Electricidad y Calor (kilotoneladas CO₂e)]]-AG116)/AG116)*100,0),0)</f>
        <v>21.666666666666668</v>
      </c>
      <c r="AJ117" s="5">
        <v>0.38702152475877399</v>
      </c>
    </row>
    <row r="118" spans="1:36" x14ac:dyDescent="0.25">
      <c r="A118" t="s">
        <v>72</v>
      </c>
      <c r="B118" t="s">
        <v>72</v>
      </c>
      <c r="C118" t="s">
        <v>73</v>
      </c>
      <c r="D118">
        <v>1998</v>
      </c>
      <c r="E118">
        <v>4700</v>
      </c>
      <c r="F118">
        <f>IF(A117=Emisiones_CO2_CO2eq_LA[[#This Row],[País]],IFERROR(Emisiones_CO2_CO2eq_LA[[#This Row],[Edificios (kilotoneladas CO₂e)]]-E117,0),0)</f>
        <v>200</v>
      </c>
      <c r="G118" s="5">
        <f>IF(A117=Emisiones_CO2_CO2eq_LA[[#This Row],[País]],IFERROR(((Emisiones_CO2_CO2eq_LA[[#This Row],[Edificios (kilotoneladas CO₂e)]]-E117)/E117)*100,0),0)</f>
        <v>4.4444444444444446</v>
      </c>
      <c r="H118" s="5">
        <v>0.12251068710249099</v>
      </c>
      <c r="I118">
        <v>3270</v>
      </c>
      <c r="J118">
        <f>IF(A117=Emisiones_CO2_CO2eq_LA[[#This Row],[País]],IFERROR(Emisiones_CO2_CO2eq_LA[[#This Row],[Industria (kilotoneladas CO₂e)]]-I117,0),0)</f>
        <v>140</v>
      </c>
      <c r="K118" s="5">
        <f>IF(A117=Emisiones_CO2_CO2eq_LA[[#This Row],[País]],IFERROR(((Emisiones_CO2_CO2eq_LA[[#This Row],[Industria (kilotoneladas CO₂e)]]-I117)/I117)*100,0),0)</f>
        <v>4.4728434504792327</v>
      </c>
      <c r="L118" s="5">
        <v>8.5236158898967698E-2</v>
      </c>
      <c r="M118">
        <v>145600</v>
      </c>
      <c r="N118">
        <f>IF(A117=Emisiones_CO2_CO2eq_LA[[#This Row],[País]],IFERROR(Emisiones_CO2_CO2eq_LA[[#This Row],[UCTUS (kilotoneladas CO₂e)]]-M117,0),0)</f>
        <v>0</v>
      </c>
      <c r="O118" s="5">
        <f>IF(A117=Emisiones_CO2_CO2eq_LA[[#This Row],[País]],IFERROR(((Emisiones_CO2_CO2eq_LA[[#This Row],[UCTUS (kilotoneladas CO₂e)]]-M117)/M117)*100,0),0)</f>
        <v>0</v>
      </c>
      <c r="P118" s="5">
        <v>3.7952246898133599</v>
      </c>
      <c r="Q118">
        <v>1500</v>
      </c>
      <c r="R118">
        <f>IF(A117=Emisiones_CO2_CO2eq_LA[[#This Row],[País]],IFERROR(Emisiones_CO2_CO2eq_LA[[#This Row],[Otras Quemas de Combustible (kilotoneladas CO₂e)]]-Q117,0),0)</f>
        <v>0</v>
      </c>
      <c r="S118" s="5">
        <f>IF(A117=Emisiones_CO2_CO2eq_LA[[#This Row],[País]],IFERROR(((Emisiones_CO2_CO2eq_LA[[#This Row],[Otras Quemas de Combustible (kilotoneladas CO₂e)]]-Q117)/Q117)*100,0),0)</f>
        <v>0</v>
      </c>
      <c r="T118" s="5">
        <v>0.04</v>
      </c>
      <c r="U118">
        <v>21400</v>
      </c>
      <c r="V118">
        <f>IF(A117=Emisiones_CO2_CO2eq_LA[[#This Row],[País]],IFERROR(Emisiones_CO2_CO2eq_LA[[#This Row],[Transporte (kilotoneladas CO₂e)]]-U117,0),0)</f>
        <v>-500</v>
      </c>
      <c r="W118" s="5">
        <f>IF(A117=Emisiones_CO2_CO2eq_LA[[#This Row],[País]],IFERROR(((Emisiones_CO2_CO2eq_LA[[#This Row],[Transporte (kilotoneladas CO₂e)]]-U117)/U117)*100,0),0)</f>
        <v>-2.2831050228310499</v>
      </c>
      <c r="X118" s="5">
        <v>0.55781461787092002</v>
      </c>
      <c r="Y118">
        <v>15200</v>
      </c>
      <c r="Z118">
        <f>IF(A117=Emisiones_CO2_CO2eq_LA[[#This Row],[País]],IFERROR(Emisiones_CO2_CO2eq_LA[[#This Row],[Manufactura y Construcción (kilotoneladas CO₂e)]]-Y117,0),0)</f>
        <v>-1300</v>
      </c>
      <c r="AA118" s="5">
        <f>IF(A117=Emisiones_CO2_CO2eq_LA[[#This Row],[País]],IFERROR(((Emisiones_CO2_CO2eq_LA[[#This Row],[Manufactura y Construcción (kilotoneladas CO₂e)]]-Y117)/Y117)*100,0),0)</f>
        <v>-7.878787878787878</v>
      </c>
      <c r="AB118" s="5">
        <v>0.396204775310186</v>
      </c>
      <c r="AC118">
        <v>930</v>
      </c>
      <c r="AD118">
        <f>IF(A117=Emisiones_CO2_CO2eq_LA[[#This Row],[País]],IFERROR(Emisiones_CO2_CO2eq_LA[[#This Row],[Emisiones Fugitivas (kilotoneladas CO₂e)]]-AC117,0),0)</f>
        <v>110</v>
      </c>
      <c r="AE118" s="5">
        <f>IF(A117=Emisiones_CO2_CO2eq_LA[[#This Row],[País]],IFERROR(((Emisiones_CO2_CO2eq_LA[[#This Row],[Emisiones Fugitivas (kilotoneladas CO₂e)]]-AC117)/AC117)*100,0),0)</f>
        <v>13.414634146341465</v>
      </c>
      <c r="AF118" s="5">
        <v>2.4241476384110099E-2</v>
      </c>
      <c r="AG118">
        <v>16399.999999999898</v>
      </c>
      <c r="AH118">
        <f>IF(A117=Emisiones_CO2_CO2eq_LA[[#This Row],[País]],IFERROR(Emisiones_CO2_CO2eq_LA[[#This Row],[Electricidad y Calor (kilotoneladas CO₂e)]]-AG117,0),0)</f>
        <v>1799.9999999998981</v>
      </c>
      <c r="AI118" s="5">
        <f>IF(A117=Emisiones_CO2_CO2eq_LA[[#This Row],[País]],IFERROR(((Emisiones_CO2_CO2eq_LA[[#This Row],[Electricidad y Calor (kilotoneladas CO₂e)]]-AG117)/AG117)*100,0),0)</f>
        <v>12.328767123286974</v>
      </c>
      <c r="AJ118" s="5">
        <v>0.42748409967678003</v>
      </c>
    </row>
    <row r="119" spans="1:36" x14ac:dyDescent="0.25">
      <c r="A119" t="s">
        <v>72</v>
      </c>
      <c r="B119" t="s">
        <v>72</v>
      </c>
      <c r="C119" t="s">
        <v>73</v>
      </c>
      <c r="D119">
        <v>1999</v>
      </c>
      <c r="E119">
        <v>4800</v>
      </c>
      <c r="F119">
        <f>IF(A118=Emisiones_CO2_CO2eq_LA[[#This Row],[País]],IFERROR(Emisiones_CO2_CO2eq_LA[[#This Row],[Edificios (kilotoneladas CO₂e)]]-E118,0),0)</f>
        <v>100</v>
      </c>
      <c r="G119" s="5">
        <f>IF(A118=Emisiones_CO2_CO2eq_LA[[#This Row],[País]],IFERROR(((Emisiones_CO2_CO2eq_LA[[#This Row],[Edificios (kilotoneladas CO₂e)]]-E118)/E118)*100,0),0)</f>
        <v>2.1276595744680851</v>
      </c>
      <c r="H119" s="5">
        <v>0.123080078976384</v>
      </c>
      <c r="I119">
        <v>3150</v>
      </c>
      <c r="J119">
        <f>IF(A118=Emisiones_CO2_CO2eq_LA[[#This Row],[País]],IFERROR(Emisiones_CO2_CO2eq_LA[[#This Row],[Industria (kilotoneladas CO₂e)]]-I118,0),0)</f>
        <v>-120</v>
      </c>
      <c r="K119" s="5">
        <f>IF(A118=Emisiones_CO2_CO2eq_LA[[#This Row],[País]],IFERROR(((Emisiones_CO2_CO2eq_LA[[#This Row],[Industria (kilotoneladas CO₂e)]]-I118)/I118)*100,0),0)</f>
        <v>-3.669724770642202</v>
      </c>
      <c r="L119" s="5">
        <v>8.0771301828251998E-2</v>
      </c>
      <c r="M119">
        <v>145600</v>
      </c>
      <c r="N119">
        <f>IF(A118=Emisiones_CO2_CO2eq_LA[[#This Row],[País]],IFERROR(Emisiones_CO2_CO2eq_LA[[#This Row],[UCTUS (kilotoneladas CO₂e)]]-M118,0),0)</f>
        <v>0</v>
      </c>
      <c r="O119" s="5">
        <f>IF(A118=Emisiones_CO2_CO2eq_LA[[#This Row],[País]],IFERROR(((Emisiones_CO2_CO2eq_LA[[#This Row],[UCTUS (kilotoneladas CO₂e)]]-M118)/M118)*100,0),0)</f>
        <v>0</v>
      </c>
      <c r="P119" s="5">
        <v>3.7334290622836401</v>
      </c>
      <c r="Q119">
        <v>1400</v>
      </c>
      <c r="R119">
        <f>IF(A118=Emisiones_CO2_CO2eq_LA[[#This Row],[País]],IFERROR(Emisiones_CO2_CO2eq_LA[[#This Row],[Otras Quemas de Combustible (kilotoneladas CO₂e)]]-Q118,0),0)</f>
        <v>-100</v>
      </c>
      <c r="S119" s="5">
        <f>IF(A118=Emisiones_CO2_CO2eq_LA[[#This Row],[País]],IFERROR(((Emisiones_CO2_CO2eq_LA[[#This Row],[Otras Quemas de Combustible (kilotoneladas CO₂e)]]-Q118)/Q118)*100,0),0)</f>
        <v>-6.666666666666667</v>
      </c>
      <c r="T119" s="5">
        <v>0.04</v>
      </c>
      <c r="U119">
        <v>19100</v>
      </c>
      <c r="V119">
        <f>IF(A118=Emisiones_CO2_CO2eq_LA[[#This Row],[País]],IFERROR(Emisiones_CO2_CO2eq_LA[[#This Row],[Transporte (kilotoneladas CO₂e)]]-U118,0),0)</f>
        <v>-2300</v>
      </c>
      <c r="W119" s="5">
        <f>IF(A118=Emisiones_CO2_CO2eq_LA[[#This Row],[País]],IFERROR(((Emisiones_CO2_CO2eq_LA[[#This Row],[Transporte (kilotoneladas CO₂e)]]-U118)/U118)*100,0),0)</f>
        <v>-10.747663551401869</v>
      </c>
      <c r="X119" s="5">
        <v>0.48975614759352798</v>
      </c>
      <c r="Y119">
        <v>14300</v>
      </c>
      <c r="Z119">
        <f>IF(A118=Emisiones_CO2_CO2eq_LA[[#This Row],[País]],IFERROR(Emisiones_CO2_CO2eq_LA[[#This Row],[Manufactura y Construcción (kilotoneladas CO₂e)]]-Y118,0),0)</f>
        <v>-900</v>
      </c>
      <c r="AA119" s="5">
        <f>IF(A118=Emisiones_CO2_CO2eq_LA[[#This Row],[País]],IFERROR(((Emisiones_CO2_CO2eq_LA[[#This Row],[Manufactura y Construcción (kilotoneladas CO₂e)]]-Y118)/Y118)*100,0),0)</f>
        <v>-5.9210526315789469</v>
      </c>
      <c r="AB119" s="5">
        <v>0.36667606861714402</v>
      </c>
      <c r="AC119">
        <v>980</v>
      </c>
      <c r="AD119">
        <f>IF(A118=Emisiones_CO2_CO2eq_LA[[#This Row],[País]],IFERROR(Emisiones_CO2_CO2eq_LA[[#This Row],[Emisiones Fugitivas (kilotoneladas CO₂e)]]-AC118,0),0)</f>
        <v>50</v>
      </c>
      <c r="AE119" s="5">
        <f>IF(A118=Emisiones_CO2_CO2eq_LA[[#This Row],[País]],IFERROR(((Emisiones_CO2_CO2eq_LA[[#This Row],[Emisiones Fugitivas (kilotoneladas CO₂e)]]-AC118)/AC118)*100,0),0)</f>
        <v>5.376344086021505</v>
      </c>
      <c r="AF119" s="5">
        <v>2.51288494576784E-2</v>
      </c>
      <c r="AG119">
        <v>12500</v>
      </c>
      <c r="AH119">
        <f>IF(A118=Emisiones_CO2_CO2eq_LA[[#This Row],[País]],IFERROR(Emisiones_CO2_CO2eq_LA[[#This Row],[Electricidad y Calor (kilotoneladas CO₂e)]]-AG118,0),0)</f>
        <v>-3899.9999999998981</v>
      </c>
      <c r="AI119" s="5">
        <f>IF(A118=Emisiones_CO2_CO2eq_LA[[#This Row],[País]],IFERROR(((Emisiones_CO2_CO2eq_LA[[#This Row],[Electricidad y Calor (kilotoneladas CO₂e)]]-AG118)/AG118)*100,0),0)</f>
        <v>-23.780487804877577</v>
      </c>
      <c r="AJ119" s="5">
        <v>0.32052103900099999</v>
      </c>
    </row>
    <row r="120" spans="1:36" x14ac:dyDescent="0.25">
      <c r="A120" t="s">
        <v>72</v>
      </c>
      <c r="B120" t="s">
        <v>72</v>
      </c>
      <c r="C120" t="s">
        <v>73</v>
      </c>
      <c r="D120">
        <v>2000</v>
      </c>
      <c r="E120">
        <v>4800</v>
      </c>
      <c r="F120">
        <f>IF(A119=Emisiones_CO2_CO2eq_LA[[#This Row],[País]],IFERROR(Emisiones_CO2_CO2eq_LA[[#This Row],[Edificios (kilotoneladas CO₂e)]]-E119,0),0)</f>
        <v>0</v>
      </c>
      <c r="G120" s="5">
        <f>IF(A119=Emisiones_CO2_CO2eq_LA[[#This Row],[País]],IFERROR(((Emisiones_CO2_CO2eq_LA[[#This Row],[Edificios (kilotoneladas CO₂e)]]-E119)/E119)*100,0),0)</f>
        <v>0</v>
      </c>
      <c r="H120" s="5">
        <v>0.12112036336109</v>
      </c>
      <c r="I120">
        <v>3200</v>
      </c>
      <c r="J120">
        <f>IF(A119=Emisiones_CO2_CO2eq_LA[[#This Row],[País]],IFERROR(Emisiones_CO2_CO2eq_LA[[#This Row],[Industria (kilotoneladas CO₂e)]]-I119,0),0)</f>
        <v>50</v>
      </c>
      <c r="K120" s="5">
        <f>IF(A119=Emisiones_CO2_CO2eq_LA[[#This Row],[País]],IFERROR(((Emisiones_CO2_CO2eq_LA[[#This Row],[Industria (kilotoneladas CO₂e)]]-I119)/I119)*100,0),0)</f>
        <v>1.5873015873015872</v>
      </c>
      <c r="L120" s="5">
        <v>8.0746908907393306E-2</v>
      </c>
      <c r="M120">
        <v>145600</v>
      </c>
      <c r="N120">
        <f>IF(A119=Emisiones_CO2_CO2eq_LA[[#This Row],[País]],IFERROR(Emisiones_CO2_CO2eq_LA[[#This Row],[UCTUS (kilotoneladas CO₂e)]]-M119,0),0)</f>
        <v>0</v>
      </c>
      <c r="O120" s="5">
        <f>IF(A119=Emisiones_CO2_CO2eq_LA[[#This Row],[País]],IFERROR(((Emisiones_CO2_CO2eq_LA[[#This Row],[UCTUS (kilotoneladas CO₂e)]]-M119)/M119)*100,0),0)</f>
        <v>0</v>
      </c>
      <c r="P120" s="5">
        <v>3.67398435528639</v>
      </c>
      <c r="Q120">
        <v>1500</v>
      </c>
      <c r="R120">
        <f>IF(A119=Emisiones_CO2_CO2eq_LA[[#This Row],[País]],IFERROR(Emisiones_CO2_CO2eq_LA[[#This Row],[Otras Quemas de Combustible (kilotoneladas CO₂e)]]-Q119,0),0)</f>
        <v>100</v>
      </c>
      <c r="S120" s="5">
        <f>IF(A119=Emisiones_CO2_CO2eq_LA[[#This Row],[País]],IFERROR(((Emisiones_CO2_CO2eq_LA[[#This Row],[Otras Quemas de Combustible (kilotoneladas CO₂e)]]-Q119)/Q119)*100,0),0)</f>
        <v>7.1428571428571423</v>
      </c>
      <c r="T120" s="5">
        <v>0.04</v>
      </c>
      <c r="U120">
        <v>18600</v>
      </c>
      <c r="V120">
        <f>IF(A119=Emisiones_CO2_CO2eq_LA[[#This Row],[País]],IFERROR(Emisiones_CO2_CO2eq_LA[[#This Row],[Transporte (kilotoneladas CO₂e)]]-U119,0),0)</f>
        <v>-500</v>
      </c>
      <c r="W120" s="5">
        <f>IF(A119=Emisiones_CO2_CO2eq_LA[[#This Row],[País]],IFERROR(((Emisiones_CO2_CO2eq_LA[[#This Row],[Transporte (kilotoneladas CO₂e)]]-U119)/U119)*100,0),0)</f>
        <v>-2.6178010471204187</v>
      </c>
      <c r="X120" s="5">
        <v>0.46934140802422403</v>
      </c>
      <c r="Y120">
        <v>15600</v>
      </c>
      <c r="Z120">
        <f>IF(A119=Emisiones_CO2_CO2eq_LA[[#This Row],[País]],IFERROR(Emisiones_CO2_CO2eq_LA[[#This Row],[Manufactura y Construcción (kilotoneladas CO₂e)]]-Y119,0),0)</f>
        <v>1300</v>
      </c>
      <c r="AA120" s="5">
        <f>IF(A119=Emisiones_CO2_CO2eq_LA[[#This Row],[País]],IFERROR(((Emisiones_CO2_CO2eq_LA[[#This Row],[Manufactura y Construcción (kilotoneladas CO₂e)]]-Y119)/Y119)*100,0),0)</f>
        <v>9.0909090909090917</v>
      </c>
      <c r="AB120" s="5">
        <v>0.393641180923542</v>
      </c>
      <c r="AC120">
        <v>820</v>
      </c>
      <c r="AD120">
        <f>IF(A119=Emisiones_CO2_CO2eq_LA[[#This Row],[País]],IFERROR(Emisiones_CO2_CO2eq_LA[[#This Row],[Emisiones Fugitivas (kilotoneladas CO₂e)]]-AC119,0),0)</f>
        <v>-160</v>
      </c>
      <c r="AE120" s="5">
        <f>IF(A119=Emisiones_CO2_CO2eq_LA[[#This Row],[País]],IFERROR(((Emisiones_CO2_CO2eq_LA[[#This Row],[Emisiones Fugitivas (kilotoneladas CO₂e)]]-AC119)/AC119)*100,0),0)</f>
        <v>-16.326530612244898</v>
      </c>
      <c r="AF120" s="5">
        <v>2.0691395407519499E-2</v>
      </c>
      <c r="AG120">
        <v>13700</v>
      </c>
      <c r="AH120">
        <f>IF(A119=Emisiones_CO2_CO2eq_LA[[#This Row],[País]],IFERROR(Emisiones_CO2_CO2eq_LA[[#This Row],[Electricidad y Calor (kilotoneladas CO₂e)]]-AG119,0),0)</f>
        <v>1200</v>
      </c>
      <c r="AI120" s="5">
        <f>IF(A119=Emisiones_CO2_CO2eq_LA[[#This Row],[País]],IFERROR(((Emisiones_CO2_CO2eq_LA[[#This Row],[Electricidad y Calor (kilotoneladas CO₂e)]]-AG119)/AG119)*100,0),0)</f>
        <v>9.6</v>
      </c>
      <c r="AJ120" s="5">
        <v>0.34569770375977699</v>
      </c>
    </row>
    <row r="121" spans="1:36" x14ac:dyDescent="0.25">
      <c r="A121" t="s">
        <v>72</v>
      </c>
      <c r="B121" t="s">
        <v>72</v>
      </c>
      <c r="C121" t="s">
        <v>73</v>
      </c>
      <c r="D121">
        <v>2001</v>
      </c>
      <c r="E121">
        <v>4300</v>
      </c>
      <c r="F121">
        <f>IF(A120=Emisiones_CO2_CO2eq_LA[[#This Row],[País]],IFERROR(Emisiones_CO2_CO2eq_LA[[#This Row],[Edificios (kilotoneladas CO₂e)]]-E120,0),0)</f>
        <v>-500</v>
      </c>
      <c r="G121" s="5">
        <f>IF(A120=Emisiones_CO2_CO2eq_LA[[#This Row],[País]],IFERROR(((Emisiones_CO2_CO2eq_LA[[#This Row],[Edificios (kilotoneladas CO₂e)]]-E120)/E120)*100,0),0)</f>
        <v>-10.416666666666668</v>
      </c>
      <c r="H121" s="5">
        <v>0.106816375198728</v>
      </c>
      <c r="I121">
        <v>2430</v>
      </c>
      <c r="J121">
        <f>IF(A120=Emisiones_CO2_CO2eq_LA[[#This Row],[País]],IFERROR(Emisiones_CO2_CO2eq_LA[[#This Row],[Industria (kilotoneladas CO₂e)]]-I120,0),0)</f>
        <v>-770</v>
      </c>
      <c r="K121" s="5">
        <f>IF(A120=Emisiones_CO2_CO2eq_LA[[#This Row],[País]],IFERROR(((Emisiones_CO2_CO2eq_LA[[#This Row],[Industria (kilotoneladas CO₂e)]]-I120)/I120)*100,0),0)</f>
        <v>-24.0625</v>
      </c>
      <c r="L121" s="5">
        <v>6.0363672496025401E-2</v>
      </c>
      <c r="M121">
        <v>167220</v>
      </c>
      <c r="N121">
        <f>IF(A120=Emisiones_CO2_CO2eq_LA[[#This Row],[País]],IFERROR(Emisiones_CO2_CO2eq_LA[[#This Row],[UCTUS (kilotoneladas CO₂e)]]-M120,0),0)</f>
        <v>21620</v>
      </c>
      <c r="O121" s="5">
        <f>IF(A120=Emisiones_CO2_CO2eq_LA[[#This Row],[País]],IFERROR(((Emisiones_CO2_CO2eq_LA[[#This Row],[UCTUS (kilotoneladas CO₂e)]]-M120)/M120)*100,0),0)</f>
        <v>14.848901098901099</v>
      </c>
      <c r="P121" s="5">
        <v>4.1539149443561199</v>
      </c>
      <c r="Q121">
        <v>1500</v>
      </c>
      <c r="R121">
        <f>IF(A120=Emisiones_CO2_CO2eq_LA[[#This Row],[País]],IFERROR(Emisiones_CO2_CO2eq_LA[[#This Row],[Otras Quemas de Combustible (kilotoneladas CO₂e)]]-Q120,0),0)</f>
        <v>0</v>
      </c>
      <c r="S121" s="5">
        <f>IF(A120=Emisiones_CO2_CO2eq_LA[[#This Row],[País]],IFERROR(((Emisiones_CO2_CO2eq_LA[[#This Row],[Otras Quemas de Combustible (kilotoneladas CO₂e)]]-Q120)/Q120)*100,0),0)</f>
        <v>0</v>
      </c>
      <c r="T121" s="5">
        <v>0.04</v>
      </c>
      <c r="U121">
        <v>19500</v>
      </c>
      <c r="V121">
        <f>IF(A120=Emisiones_CO2_CO2eq_LA[[#This Row],[País]],IFERROR(Emisiones_CO2_CO2eq_LA[[#This Row],[Transporte (kilotoneladas CO₂e)]]-U120,0),0)</f>
        <v>900</v>
      </c>
      <c r="W121" s="5">
        <f>IF(A120=Emisiones_CO2_CO2eq_LA[[#This Row],[País]],IFERROR(((Emisiones_CO2_CO2eq_LA[[#This Row],[Transporte (kilotoneladas CO₂e)]]-U120)/U120)*100,0),0)</f>
        <v>4.838709677419355</v>
      </c>
      <c r="X121" s="5">
        <v>0.48439984101748801</v>
      </c>
      <c r="Y121">
        <v>15400</v>
      </c>
      <c r="Z121">
        <f>IF(A120=Emisiones_CO2_CO2eq_LA[[#This Row],[País]],IFERROR(Emisiones_CO2_CO2eq_LA[[#This Row],[Manufactura y Construcción (kilotoneladas CO₂e)]]-Y120,0),0)</f>
        <v>-200</v>
      </c>
      <c r="AA121" s="5">
        <f>IF(A120=Emisiones_CO2_CO2eq_LA[[#This Row],[País]],IFERROR(((Emisiones_CO2_CO2eq_LA[[#This Row],[Manufactura y Construcción (kilotoneladas CO₂e)]]-Y120)/Y120)*100,0),0)</f>
        <v>-1.2820512820512819</v>
      </c>
      <c r="AB121" s="5">
        <v>0.38255166931637502</v>
      </c>
      <c r="AC121">
        <v>820</v>
      </c>
      <c r="AD121">
        <f>IF(A120=Emisiones_CO2_CO2eq_LA[[#This Row],[País]],IFERROR(Emisiones_CO2_CO2eq_LA[[#This Row],[Emisiones Fugitivas (kilotoneladas CO₂e)]]-AC120,0),0)</f>
        <v>0</v>
      </c>
      <c r="AE121" s="5">
        <f>IF(A120=Emisiones_CO2_CO2eq_LA[[#This Row],[País]],IFERROR(((Emisiones_CO2_CO2eq_LA[[#This Row],[Emisiones Fugitivas (kilotoneladas CO₂e)]]-AC120)/AC120)*100,0),0)</f>
        <v>0</v>
      </c>
      <c r="AF121" s="5">
        <v>2.0369634340222501E-2</v>
      </c>
      <c r="AG121">
        <v>14000</v>
      </c>
      <c r="AH121">
        <f>IF(A120=Emisiones_CO2_CO2eq_LA[[#This Row],[País]],IFERROR(Emisiones_CO2_CO2eq_LA[[#This Row],[Electricidad y Calor (kilotoneladas CO₂e)]]-AG120,0),0)</f>
        <v>300</v>
      </c>
      <c r="AI121" s="5">
        <f>IF(A120=Emisiones_CO2_CO2eq_LA[[#This Row],[País]],IFERROR(((Emisiones_CO2_CO2eq_LA[[#This Row],[Electricidad y Calor (kilotoneladas CO₂e)]]-AG120)/AG120)*100,0),0)</f>
        <v>2.1897810218978102</v>
      </c>
      <c r="AJ121" s="5">
        <v>0.34777424483306801</v>
      </c>
    </row>
    <row r="122" spans="1:36" x14ac:dyDescent="0.25">
      <c r="A122" t="s">
        <v>72</v>
      </c>
      <c r="B122" t="s">
        <v>72</v>
      </c>
      <c r="C122" t="s">
        <v>73</v>
      </c>
      <c r="D122">
        <v>2002</v>
      </c>
      <c r="E122">
        <v>4900</v>
      </c>
      <c r="F122">
        <f>IF(A121=Emisiones_CO2_CO2eq_LA[[#This Row],[País]],IFERROR(Emisiones_CO2_CO2eq_LA[[#This Row],[Edificios (kilotoneladas CO₂e)]]-E121,0),0)</f>
        <v>600</v>
      </c>
      <c r="G122" s="5">
        <f>IF(A121=Emisiones_CO2_CO2eq_LA[[#This Row],[País]],IFERROR(((Emisiones_CO2_CO2eq_LA[[#This Row],[Edificios (kilotoneladas CO₂e)]]-E121)/E121)*100,0),0)</f>
        <v>13.953488372093023</v>
      </c>
      <c r="H122" s="5">
        <v>0.119877675840978</v>
      </c>
      <c r="I122">
        <v>2530</v>
      </c>
      <c r="J122">
        <f>IF(A121=Emisiones_CO2_CO2eq_LA[[#This Row],[País]],IFERROR(Emisiones_CO2_CO2eq_LA[[#This Row],[Industria (kilotoneladas CO₂e)]]-I121,0),0)</f>
        <v>100</v>
      </c>
      <c r="K122" s="5">
        <f>IF(A121=Emisiones_CO2_CO2eq_LA[[#This Row],[País]],IFERROR(((Emisiones_CO2_CO2eq_LA[[#This Row],[Industria (kilotoneladas CO₂e)]]-I121)/I121)*100,0),0)</f>
        <v>4.1152263374485596</v>
      </c>
      <c r="L122" s="5">
        <v>6.1896024464831799E-2</v>
      </c>
      <c r="M122">
        <v>167400</v>
      </c>
      <c r="N122">
        <f>IF(A121=Emisiones_CO2_CO2eq_LA[[#This Row],[País]],IFERROR(Emisiones_CO2_CO2eq_LA[[#This Row],[UCTUS (kilotoneladas CO₂e)]]-M121,0),0)</f>
        <v>180</v>
      </c>
      <c r="O122" s="5">
        <f>IF(A121=Emisiones_CO2_CO2eq_LA[[#This Row],[País]],IFERROR(((Emisiones_CO2_CO2eq_LA[[#This Row],[UCTUS (kilotoneladas CO₂e)]]-M121)/M121)*100,0),0)</f>
        <v>0.1076426264800861</v>
      </c>
      <c r="P122" s="5">
        <v>4.0954128440366899</v>
      </c>
      <c r="Q122">
        <v>1500</v>
      </c>
      <c r="R122">
        <f>IF(A121=Emisiones_CO2_CO2eq_LA[[#This Row],[País]],IFERROR(Emisiones_CO2_CO2eq_LA[[#This Row],[Otras Quemas de Combustible (kilotoneladas CO₂e)]]-Q121,0),0)</f>
        <v>0</v>
      </c>
      <c r="S122" s="5">
        <f>IF(A121=Emisiones_CO2_CO2eq_LA[[#This Row],[País]],IFERROR(((Emisiones_CO2_CO2eq_LA[[#This Row],[Otras Quemas de Combustible (kilotoneladas CO₂e)]]-Q121)/Q121)*100,0),0)</f>
        <v>0</v>
      </c>
      <c r="T122" s="5">
        <v>0.04</v>
      </c>
      <c r="U122">
        <v>17300</v>
      </c>
      <c r="V122">
        <f>IF(A121=Emisiones_CO2_CO2eq_LA[[#This Row],[País]],IFERROR(Emisiones_CO2_CO2eq_LA[[#This Row],[Transporte (kilotoneladas CO₂e)]]-U121,0),0)</f>
        <v>-2200</v>
      </c>
      <c r="W122" s="5">
        <f>IF(A121=Emisiones_CO2_CO2eq_LA[[#This Row],[País]],IFERROR(((Emisiones_CO2_CO2eq_LA[[#This Row],[Transporte (kilotoneladas CO₂e)]]-U121)/U121)*100,0),0)</f>
        <v>-11.282051282051283</v>
      </c>
      <c r="X122" s="5">
        <v>0.42324159021406699</v>
      </c>
      <c r="Y122">
        <v>15500</v>
      </c>
      <c r="Z122">
        <f>IF(A121=Emisiones_CO2_CO2eq_LA[[#This Row],[País]],IFERROR(Emisiones_CO2_CO2eq_LA[[#This Row],[Manufactura y Construcción (kilotoneladas CO₂e)]]-Y121,0),0)</f>
        <v>100</v>
      </c>
      <c r="AA122" s="5">
        <f>IF(A121=Emisiones_CO2_CO2eq_LA[[#This Row],[País]],IFERROR(((Emisiones_CO2_CO2eq_LA[[#This Row],[Manufactura y Construcción (kilotoneladas CO₂e)]]-Y121)/Y121)*100,0),0)</f>
        <v>0.64935064935064934</v>
      </c>
      <c r="AB122" s="5">
        <v>0.37920489296636001</v>
      </c>
      <c r="AC122">
        <v>820</v>
      </c>
      <c r="AD122">
        <f>IF(A121=Emisiones_CO2_CO2eq_LA[[#This Row],[País]],IFERROR(Emisiones_CO2_CO2eq_LA[[#This Row],[Emisiones Fugitivas (kilotoneladas CO₂e)]]-AC121,0),0)</f>
        <v>0</v>
      </c>
      <c r="AE122" s="5">
        <f>IF(A121=Emisiones_CO2_CO2eq_LA[[#This Row],[País]],IFERROR(((Emisiones_CO2_CO2eq_LA[[#This Row],[Emisiones Fugitivas (kilotoneladas CO₂e)]]-AC121)/AC121)*100,0),0)</f>
        <v>0</v>
      </c>
      <c r="AF122" s="5">
        <v>2.0061162079510701E-2</v>
      </c>
      <c r="AG122">
        <v>13500</v>
      </c>
      <c r="AH122">
        <f>IF(A121=Emisiones_CO2_CO2eq_LA[[#This Row],[País]],IFERROR(Emisiones_CO2_CO2eq_LA[[#This Row],[Electricidad y Calor (kilotoneladas CO₂e)]]-AG121,0),0)</f>
        <v>-500</v>
      </c>
      <c r="AI122" s="5">
        <f>IF(A121=Emisiones_CO2_CO2eq_LA[[#This Row],[País]],IFERROR(((Emisiones_CO2_CO2eq_LA[[#This Row],[Electricidad y Calor (kilotoneladas CO₂e)]]-AG121)/AG121)*100,0),0)</f>
        <v>-3.5714285714285712</v>
      </c>
      <c r="AJ122" s="5">
        <v>0.33027522935779802</v>
      </c>
    </row>
    <row r="123" spans="1:36" x14ac:dyDescent="0.25">
      <c r="A123" t="s">
        <v>72</v>
      </c>
      <c r="B123" t="s">
        <v>72</v>
      </c>
      <c r="C123" t="s">
        <v>73</v>
      </c>
      <c r="D123">
        <v>2003</v>
      </c>
      <c r="E123">
        <v>4800</v>
      </c>
      <c r="F123">
        <f>IF(A122=Emisiones_CO2_CO2eq_LA[[#This Row],[País]],IFERROR(Emisiones_CO2_CO2eq_LA[[#This Row],[Edificios (kilotoneladas CO₂e)]]-E122,0),0)</f>
        <v>-100</v>
      </c>
      <c r="G123" s="5">
        <f>IF(A122=Emisiones_CO2_CO2eq_LA[[#This Row],[País]],IFERROR(((Emisiones_CO2_CO2eq_LA[[#This Row],[Edificios (kilotoneladas CO₂e)]]-E122)/E122)*100,0),0)</f>
        <v>-2.0408163265306123</v>
      </c>
      <c r="H123" s="5">
        <v>0.11570726063060401</v>
      </c>
      <c r="I123">
        <v>3010</v>
      </c>
      <c r="J123">
        <f>IF(A122=Emisiones_CO2_CO2eq_LA[[#This Row],[País]],IFERROR(Emisiones_CO2_CO2eq_LA[[#This Row],[Industria (kilotoneladas CO₂e)]]-I122,0),0)</f>
        <v>480</v>
      </c>
      <c r="K123" s="5">
        <f>IF(A122=Emisiones_CO2_CO2eq_LA[[#This Row],[País]],IFERROR(((Emisiones_CO2_CO2eq_LA[[#This Row],[Industria (kilotoneladas CO₂e)]]-I122)/I122)*100,0),0)</f>
        <v>18.972332015810274</v>
      </c>
      <c r="L123" s="5">
        <v>7.2558094687108193E-2</v>
      </c>
      <c r="M123">
        <v>172410</v>
      </c>
      <c r="N123">
        <f>IF(A122=Emisiones_CO2_CO2eq_LA[[#This Row],[País]],IFERROR(Emisiones_CO2_CO2eq_LA[[#This Row],[UCTUS (kilotoneladas CO₂e)]]-M122,0),0)</f>
        <v>5010</v>
      </c>
      <c r="O123" s="5">
        <f>IF(A122=Emisiones_CO2_CO2eq_LA[[#This Row],[País]],IFERROR(((Emisiones_CO2_CO2eq_LA[[#This Row],[UCTUS (kilotoneladas CO₂e)]]-M122)/M122)*100,0),0)</f>
        <v>2.9928315412186377</v>
      </c>
      <c r="P123" s="5">
        <v>4.1560601677755198</v>
      </c>
      <c r="Q123">
        <v>1500</v>
      </c>
      <c r="R123">
        <f>IF(A122=Emisiones_CO2_CO2eq_LA[[#This Row],[País]],IFERROR(Emisiones_CO2_CO2eq_LA[[#This Row],[Otras Quemas de Combustible (kilotoneladas CO₂e)]]-Q122,0),0)</f>
        <v>0</v>
      </c>
      <c r="S123" s="5">
        <f>IF(A122=Emisiones_CO2_CO2eq_LA[[#This Row],[País]],IFERROR(((Emisiones_CO2_CO2eq_LA[[#This Row],[Otras Quemas de Combustible (kilotoneladas CO₂e)]]-Q122)/Q122)*100,0),0)</f>
        <v>0</v>
      </c>
      <c r="T123" s="5">
        <v>0.04</v>
      </c>
      <c r="U123">
        <v>17800</v>
      </c>
      <c r="V123">
        <f>IF(A122=Emisiones_CO2_CO2eq_LA[[#This Row],[País]],IFERROR(Emisiones_CO2_CO2eq_LA[[#This Row],[Transporte (kilotoneladas CO₂e)]]-U122,0),0)</f>
        <v>500</v>
      </c>
      <c r="W123" s="5">
        <f>IF(A122=Emisiones_CO2_CO2eq_LA[[#This Row],[País]],IFERROR(((Emisiones_CO2_CO2eq_LA[[#This Row],[Transporte (kilotoneladas CO₂e)]]-U122)/U122)*100,0),0)</f>
        <v>2.8901734104046244</v>
      </c>
      <c r="X123" s="5">
        <v>0.429081091505158</v>
      </c>
      <c r="Y123">
        <v>14100</v>
      </c>
      <c r="Z123">
        <f>IF(A122=Emisiones_CO2_CO2eq_LA[[#This Row],[País]],IFERROR(Emisiones_CO2_CO2eq_LA[[#This Row],[Manufactura y Construcción (kilotoneladas CO₂e)]]-Y122,0),0)</f>
        <v>-1400</v>
      </c>
      <c r="AA123" s="5">
        <f>IF(A122=Emisiones_CO2_CO2eq_LA[[#This Row],[País]],IFERROR(((Emisiones_CO2_CO2eq_LA[[#This Row],[Manufactura y Construcción (kilotoneladas CO₂e)]]-Y122)/Y122)*100,0),0)</f>
        <v>-9.0322580645161281</v>
      </c>
      <c r="AB123" s="5">
        <v>0.33989007810240002</v>
      </c>
      <c r="AC123">
        <v>820</v>
      </c>
      <c r="AD123">
        <f>IF(A122=Emisiones_CO2_CO2eq_LA[[#This Row],[País]],IFERROR(Emisiones_CO2_CO2eq_LA[[#This Row],[Emisiones Fugitivas (kilotoneladas CO₂e)]]-AC122,0),0)</f>
        <v>0</v>
      </c>
      <c r="AE123" s="5">
        <f>IF(A122=Emisiones_CO2_CO2eq_LA[[#This Row],[País]],IFERROR(((Emisiones_CO2_CO2eq_LA[[#This Row],[Emisiones Fugitivas (kilotoneladas CO₂e)]]-AC122)/AC122)*100,0),0)</f>
        <v>0</v>
      </c>
      <c r="AF123" s="5">
        <v>1.9766657024394899E-2</v>
      </c>
      <c r="AG123">
        <v>13600</v>
      </c>
      <c r="AH123">
        <f>IF(A122=Emisiones_CO2_CO2eq_LA[[#This Row],[País]],IFERROR(Emisiones_CO2_CO2eq_LA[[#This Row],[Electricidad y Calor (kilotoneladas CO₂e)]]-AG122,0),0)</f>
        <v>100</v>
      </c>
      <c r="AI123" s="5">
        <f>IF(A122=Emisiones_CO2_CO2eq_LA[[#This Row],[País]],IFERROR(((Emisiones_CO2_CO2eq_LA[[#This Row],[Electricidad y Calor (kilotoneladas CO₂e)]]-AG122)/AG122)*100,0),0)</f>
        <v>0.74074074074074081</v>
      </c>
      <c r="AJ123" s="5">
        <v>0.32783723845337898</v>
      </c>
    </row>
    <row r="124" spans="1:36" x14ac:dyDescent="0.25">
      <c r="A124" t="s">
        <v>72</v>
      </c>
      <c r="B124" t="s">
        <v>72</v>
      </c>
      <c r="C124" t="s">
        <v>73</v>
      </c>
      <c r="D124">
        <v>2004</v>
      </c>
      <c r="E124">
        <v>4500</v>
      </c>
      <c r="F124">
        <f>IF(A123=Emisiones_CO2_CO2eq_LA[[#This Row],[País]],IFERROR(Emisiones_CO2_CO2eq_LA[[#This Row],[Edificios (kilotoneladas CO₂e)]]-E123,0),0)</f>
        <v>-300</v>
      </c>
      <c r="G124" s="5">
        <f>IF(A123=Emisiones_CO2_CO2eq_LA[[#This Row],[País]],IFERROR(((Emisiones_CO2_CO2eq_LA[[#This Row],[Edificios (kilotoneladas CO₂e)]]-E123)/E123)*100,0),0)</f>
        <v>-6.25</v>
      </c>
      <c r="H124" s="5">
        <v>0.10694932978420001</v>
      </c>
      <c r="I124">
        <v>3420</v>
      </c>
      <c r="J124">
        <f>IF(A123=Emisiones_CO2_CO2eq_LA[[#This Row],[País]],IFERROR(Emisiones_CO2_CO2eq_LA[[#This Row],[Industria (kilotoneladas CO₂e)]]-I123,0),0)</f>
        <v>410</v>
      </c>
      <c r="K124" s="5">
        <f>IF(A123=Emisiones_CO2_CO2eq_LA[[#This Row],[País]],IFERROR(((Emisiones_CO2_CO2eq_LA[[#This Row],[Industria (kilotoneladas CO₂e)]]-I123)/I123)*100,0),0)</f>
        <v>13.621262458471762</v>
      </c>
      <c r="L124" s="5">
        <v>8.1281490635991993E-2</v>
      </c>
      <c r="M124">
        <v>170780</v>
      </c>
      <c r="N124">
        <f>IF(A123=Emisiones_CO2_CO2eq_LA[[#This Row],[País]],IFERROR(Emisiones_CO2_CO2eq_LA[[#This Row],[UCTUS (kilotoneladas CO₂e)]]-M123,0),0)</f>
        <v>-1630</v>
      </c>
      <c r="O124" s="5">
        <f>IF(A123=Emisiones_CO2_CO2eq_LA[[#This Row],[País]],IFERROR(((Emisiones_CO2_CO2eq_LA[[#This Row],[UCTUS (kilotoneladas CO₂e)]]-M123)/M123)*100,0),0)</f>
        <v>-0.94542079925758371</v>
      </c>
      <c r="P124" s="5">
        <v>4.0588458978990403</v>
      </c>
      <c r="Q124">
        <v>1400</v>
      </c>
      <c r="R124">
        <f>IF(A123=Emisiones_CO2_CO2eq_LA[[#This Row],[País]],IFERROR(Emisiones_CO2_CO2eq_LA[[#This Row],[Otras Quemas de Combustible (kilotoneladas CO₂e)]]-Q123,0),0)</f>
        <v>-100</v>
      </c>
      <c r="S124" s="5">
        <f>IF(A123=Emisiones_CO2_CO2eq_LA[[#This Row],[País]],IFERROR(((Emisiones_CO2_CO2eq_LA[[#This Row],[Otras Quemas de Combustible (kilotoneladas CO₂e)]]-Q123)/Q123)*100,0),0)</f>
        <v>-6.666666666666667</v>
      </c>
      <c r="T124" s="5">
        <v>0.03</v>
      </c>
      <c r="U124">
        <v>20300</v>
      </c>
      <c r="V124">
        <f>IF(A123=Emisiones_CO2_CO2eq_LA[[#This Row],[País]],IFERROR(Emisiones_CO2_CO2eq_LA[[#This Row],[Transporte (kilotoneladas CO₂e)]]-U123,0),0)</f>
        <v>2500</v>
      </c>
      <c r="W124" s="5">
        <f>IF(A123=Emisiones_CO2_CO2eq_LA[[#This Row],[País]],IFERROR(((Emisiones_CO2_CO2eq_LA[[#This Row],[Transporte (kilotoneladas CO₂e)]]-U123)/U123)*100,0),0)</f>
        <v>14.04494382022472</v>
      </c>
      <c r="X124" s="5">
        <v>0.48246030991539102</v>
      </c>
      <c r="Y124">
        <v>13500</v>
      </c>
      <c r="Z124">
        <f>IF(A123=Emisiones_CO2_CO2eq_LA[[#This Row],[País]],IFERROR(Emisiones_CO2_CO2eq_LA[[#This Row],[Manufactura y Construcción (kilotoneladas CO₂e)]]-Y123,0),0)</f>
        <v>-600</v>
      </c>
      <c r="AA124" s="5">
        <f>IF(A123=Emisiones_CO2_CO2eq_LA[[#This Row],[País]],IFERROR(((Emisiones_CO2_CO2eq_LA[[#This Row],[Manufactura y Construcción (kilotoneladas CO₂e)]]-Y123)/Y123)*100,0),0)</f>
        <v>-4.2553191489361701</v>
      </c>
      <c r="AB124" s="5">
        <v>0.3208479893526</v>
      </c>
      <c r="AC124">
        <v>820</v>
      </c>
      <c r="AD124">
        <f>IF(A123=Emisiones_CO2_CO2eq_LA[[#This Row],[País]],IFERROR(Emisiones_CO2_CO2eq_LA[[#This Row],[Emisiones Fugitivas (kilotoneladas CO₂e)]]-AC123,0),0)</f>
        <v>0</v>
      </c>
      <c r="AE124" s="5">
        <f>IF(A123=Emisiones_CO2_CO2eq_LA[[#This Row],[País]],IFERROR(((Emisiones_CO2_CO2eq_LA[[#This Row],[Emisiones Fugitivas (kilotoneladas CO₂e)]]-AC123)/AC123)*100,0),0)</f>
        <v>0</v>
      </c>
      <c r="AF124" s="5">
        <v>1.9488544538454201E-2</v>
      </c>
      <c r="AG124">
        <v>12400</v>
      </c>
      <c r="AH124">
        <f>IF(A123=Emisiones_CO2_CO2eq_LA[[#This Row],[País]],IFERROR(Emisiones_CO2_CO2eq_LA[[#This Row],[Electricidad y Calor (kilotoneladas CO₂e)]]-AG123,0),0)</f>
        <v>-1200</v>
      </c>
      <c r="AI124" s="5">
        <f>IF(A123=Emisiones_CO2_CO2eq_LA[[#This Row],[País]],IFERROR(((Emisiones_CO2_CO2eq_LA[[#This Row],[Electricidad y Calor (kilotoneladas CO₂e)]]-AG123)/AG123)*100,0),0)</f>
        <v>-8.8235294117647065</v>
      </c>
      <c r="AJ124" s="5">
        <v>0.29470481984979502</v>
      </c>
    </row>
    <row r="125" spans="1:36" x14ac:dyDescent="0.25">
      <c r="A125" t="s">
        <v>72</v>
      </c>
      <c r="B125" t="s">
        <v>72</v>
      </c>
      <c r="C125" t="s">
        <v>73</v>
      </c>
      <c r="D125">
        <v>2005</v>
      </c>
      <c r="E125">
        <v>4600</v>
      </c>
      <c r="F125">
        <f>IF(A124=Emisiones_CO2_CO2eq_LA[[#This Row],[País]],IFERROR(Emisiones_CO2_CO2eq_LA[[#This Row],[Edificios (kilotoneladas CO₂e)]]-E124,0),0)</f>
        <v>100</v>
      </c>
      <c r="G125" s="5">
        <f>IF(A124=Emisiones_CO2_CO2eq_LA[[#This Row],[País]],IFERROR(((Emisiones_CO2_CO2eq_LA[[#This Row],[Edificios (kilotoneladas CO₂e)]]-E124)/E124)*100,0),0)</f>
        <v>2.2222222222222223</v>
      </c>
      <c r="H125" s="5">
        <v>0.107859688613768</v>
      </c>
      <c r="I125">
        <v>4320</v>
      </c>
      <c r="J125">
        <f>IF(A124=Emisiones_CO2_CO2eq_LA[[#This Row],[País]],IFERROR(Emisiones_CO2_CO2eq_LA[[#This Row],[Industria (kilotoneladas CO₂e)]]-I124,0),0)</f>
        <v>900</v>
      </c>
      <c r="K125" s="5">
        <f>IF(A124=Emisiones_CO2_CO2eq_LA[[#This Row],[País]],IFERROR(((Emisiones_CO2_CO2eq_LA[[#This Row],[Industria (kilotoneladas CO₂e)]]-I124)/I124)*100,0),0)</f>
        <v>26.315789473684209</v>
      </c>
      <c r="L125" s="5">
        <v>0.10129431626336501</v>
      </c>
      <c r="M125">
        <v>167350</v>
      </c>
      <c r="N125">
        <f>IF(A124=Emisiones_CO2_CO2eq_LA[[#This Row],[País]],IFERROR(Emisiones_CO2_CO2eq_LA[[#This Row],[UCTUS (kilotoneladas CO₂e)]]-M124,0),0)</f>
        <v>-3430</v>
      </c>
      <c r="O125" s="5">
        <f>IF(A124=Emisiones_CO2_CO2eq_LA[[#This Row],[País]],IFERROR(((Emisiones_CO2_CO2eq_LA[[#This Row],[UCTUS (kilotoneladas CO₂e)]]-M124)/M124)*100,0),0)</f>
        <v>-2.0084319006909475</v>
      </c>
      <c r="P125" s="5">
        <v>3.9239823672856802</v>
      </c>
      <c r="Q125">
        <v>1300</v>
      </c>
      <c r="R125">
        <f>IF(A124=Emisiones_CO2_CO2eq_LA[[#This Row],[País]],IFERROR(Emisiones_CO2_CO2eq_LA[[#This Row],[Otras Quemas de Combustible (kilotoneladas CO₂e)]]-Q124,0),0)</f>
        <v>-100</v>
      </c>
      <c r="S125" s="5">
        <f>IF(A124=Emisiones_CO2_CO2eq_LA[[#This Row],[País]],IFERROR(((Emisiones_CO2_CO2eq_LA[[#This Row],[Otras Quemas de Combustible (kilotoneladas CO₂e)]]-Q124)/Q124)*100,0),0)</f>
        <v>-7.1428571428571423</v>
      </c>
      <c r="T125" s="5">
        <v>0.03</v>
      </c>
      <c r="U125">
        <v>20500</v>
      </c>
      <c r="V125">
        <f>IF(A124=Emisiones_CO2_CO2eq_LA[[#This Row],[País]],IFERROR(Emisiones_CO2_CO2eq_LA[[#This Row],[Transporte (kilotoneladas CO₂e)]]-U124,0),0)</f>
        <v>200</v>
      </c>
      <c r="W125" s="5">
        <f>IF(A124=Emisiones_CO2_CO2eq_LA[[#This Row],[País]],IFERROR(((Emisiones_CO2_CO2eq_LA[[#This Row],[Transporte (kilotoneladas CO₂e)]]-U124)/U124)*100,0),0)</f>
        <v>0.98522167487684731</v>
      </c>
      <c r="X125" s="5">
        <v>0.480679047083098</v>
      </c>
      <c r="Y125">
        <v>14300</v>
      </c>
      <c r="Z125">
        <f>IF(A124=Emisiones_CO2_CO2eq_LA[[#This Row],[País]],IFERROR(Emisiones_CO2_CO2eq_LA[[#This Row],[Manufactura y Construcción (kilotoneladas CO₂e)]]-Y124,0),0)</f>
        <v>800</v>
      </c>
      <c r="AA125" s="5">
        <f>IF(A124=Emisiones_CO2_CO2eq_LA[[#This Row],[País]],IFERROR(((Emisiones_CO2_CO2eq_LA[[#This Row],[Manufactura y Construcción (kilotoneladas CO₂e)]]-Y124)/Y124)*100,0),0)</f>
        <v>5.9259259259259265</v>
      </c>
      <c r="AB125" s="5">
        <v>0.33530294503845398</v>
      </c>
      <c r="AC125">
        <v>820</v>
      </c>
      <c r="AD125">
        <f>IF(A124=Emisiones_CO2_CO2eq_LA[[#This Row],[País]],IFERROR(Emisiones_CO2_CO2eq_LA[[#This Row],[Emisiones Fugitivas (kilotoneladas CO₂e)]]-AC124,0),0)</f>
        <v>0</v>
      </c>
      <c r="AE125" s="5">
        <f>IF(A124=Emisiones_CO2_CO2eq_LA[[#This Row],[País]],IFERROR(((Emisiones_CO2_CO2eq_LA[[#This Row],[Emisiones Fugitivas (kilotoneladas CO₂e)]]-AC124)/AC124)*100,0),0)</f>
        <v>0</v>
      </c>
      <c r="AF125" s="5">
        <v>1.92271618833239E-2</v>
      </c>
      <c r="AG125">
        <v>13100</v>
      </c>
      <c r="AH125">
        <f>IF(A124=Emisiones_CO2_CO2eq_LA[[#This Row],[País]],IFERROR(Emisiones_CO2_CO2eq_LA[[#This Row],[Electricidad y Calor (kilotoneladas CO₂e)]]-AG124,0),0)</f>
        <v>700</v>
      </c>
      <c r="AI125" s="5">
        <f>IF(A124=Emisiones_CO2_CO2eq_LA[[#This Row],[País]],IFERROR(((Emisiones_CO2_CO2eq_LA[[#This Row],[Electricidad y Calor (kilotoneladas CO₂e)]]-AG124)/AG124)*100,0),0)</f>
        <v>5.6451612903225801</v>
      </c>
      <c r="AJ125" s="5">
        <v>0.30716563496529697</v>
      </c>
    </row>
    <row r="126" spans="1:36" x14ac:dyDescent="0.25">
      <c r="A126" t="s">
        <v>72</v>
      </c>
      <c r="B126" t="s">
        <v>72</v>
      </c>
      <c r="C126" t="s">
        <v>73</v>
      </c>
      <c r="D126">
        <v>2006</v>
      </c>
      <c r="E126">
        <v>5300</v>
      </c>
      <c r="F126">
        <f>IF(A125=Emisiones_CO2_CO2eq_LA[[#This Row],[País]],IFERROR(Emisiones_CO2_CO2eq_LA[[#This Row],[Edificios (kilotoneladas CO₂e)]]-E125,0),0)</f>
        <v>700</v>
      </c>
      <c r="G126" s="5">
        <f>IF(A125=Emisiones_CO2_CO2eq_LA[[#This Row],[País]],IFERROR(((Emisiones_CO2_CO2eq_LA[[#This Row],[Edificios (kilotoneladas CO₂e)]]-E125)/E125)*100,0),0)</f>
        <v>15.217391304347828</v>
      </c>
      <c r="H126" s="5">
        <v>0.12268234531607999</v>
      </c>
      <c r="I126">
        <v>4310</v>
      </c>
      <c r="J126">
        <f>IF(A125=Emisiones_CO2_CO2eq_LA[[#This Row],[País]],IFERROR(Emisiones_CO2_CO2eq_LA[[#This Row],[Industria (kilotoneladas CO₂e)]]-I125,0),0)</f>
        <v>-10</v>
      </c>
      <c r="K126" s="5">
        <f>IF(A125=Emisiones_CO2_CO2eq_LA[[#This Row],[País]],IFERROR(((Emisiones_CO2_CO2eq_LA[[#This Row],[Industria (kilotoneladas CO₂e)]]-I125)/I125)*100,0),0)</f>
        <v>-0.23148148148148145</v>
      </c>
      <c r="L126" s="5">
        <v>9.9766209115529705E-2</v>
      </c>
      <c r="M126">
        <v>160560</v>
      </c>
      <c r="N126">
        <f>IF(A125=Emisiones_CO2_CO2eq_LA[[#This Row],[País]],IFERROR(Emisiones_CO2_CO2eq_LA[[#This Row],[UCTUS (kilotoneladas CO₂e)]]-M125,0),0)</f>
        <v>-6790</v>
      </c>
      <c r="O126" s="5">
        <f>IF(A125=Emisiones_CO2_CO2eq_LA[[#This Row],[País]],IFERROR(((Emisiones_CO2_CO2eq_LA[[#This Row],[UCTUS (kilotoneladas CO₂e)]]-M125)/M125)*100,0),0)</f>
        <v>-4.0573648043023605</v>
      </c>
      <c r="P126" s="5">
        <v>3.7165806347075301</v>
      </c>
      <c r="Q126">
        <v>1400</v>
      </c>
      <c r="R126">
        <f>IF(A125=Emisiones_CO2_CO2eq_LA[[#This Row],[País]],IFERROR(Emisiones_CO2_CO2eq_LA[[#This Row],[Otras Quemas de Combustible (kilotoneladas CO₂e)]]-Q125,0),0)</f>
        <v>100</v>
      </c>
      <c r="S126" s="5">
        <f>IF(A125=Emisiones_CO2_CO2eq_LA[[#This Row],[País]],IFERROR(((Emisiones_CO2_CO2eq_LA[[#This Row],[Otras Quemas de Combustible (kilotoneladas CO₂e)]]-Q125)/Q125)*100,0),0)</f>
        <v>7.6923076923076925</v>
      </c>
      <c r="T126" s="5">
        <v>0.03</v>
      </c>
      <c r="U126">
        <v>21400</v>
      </c>
      <c r="V126">
        <f>IF(A125=Emisiones_CO2_CO2eq_LA[[#This Row],[País]],IFERROR(Emisiones_CO2_CO2eq_LA[[#This Row],[Transporte (kilotoneladas CO₂e)]]-U125,0),0)</f>
        <v>900</v>
      </c>
      <c r="W126" s="5">
        <f>IF(A125=Emisiones_CO2_CO2eq_LA[[#This Row],[País]],IFERROR(((Emisiones_CO2_CO2eq_LA[[#This Row],[Transporte (kilotoneladas CO₂e)]]-U125)/U125)*100,0),0)</f>
        <v>4.3902439024390238</v>
      </c>
      <c r="X126" s="5">
        <v>0.49535890372907998</v>
      </c>
      <c r="Y126">
        <v>13100</v>
      </c>
      <c r="Z126">
        <f>IF(A125=Emisiones_CO2_CO2eq_LA[[#This Row],[País]],IFERROR(Emisiones_CO2_CO2eq_LA[[#This Row],[Manufactura y Construcción (kilotoneladas CO₂e)]]-Y125,0),0)</f>
        <v>-1200</v>
      </c>
      <c r="AA126" s="5">
        <f>IF(A125=Emisiones_CO2_CO2eq_LA[[#This Row],[País]],IFERROR(((Emisiones_CO2_CO2eq_LA[[#This Row],[Manufactura y Construcción (kilotoneladas CO₂e)]]-Y125)/Y125)*100,0),0)</f>
        <v>-8.3916083916083917</v>
      </c>
      <c r="AB126" s="5">
        <v>0.30323372144163302</v>
      </c>
      <c r="AC126">
        <v>550</v>
      </c>
      <c r="AD126">
        <f>IF(A125=Emisiones_CO2_CO2eq_LA[[#This Row],[País]],IFERROR(Emisiones_CO2_CO2eq_LA[[#This Row],[Emisiones Fugitivas (kilotoneladas CO₂e)]]-AC125,0),0)</f>
        <v>-270</v>
      </c>
      <c r="AE126" s="5">
        <f>IF(A125=Emisiones_CO2_CO2eq_LA[[#This Row],[País]],IFERROR(((Emisiones_CO2_CO2eq_LA[[#This Row],[Emisiones Fugitivas (kilotoneladas CO₂e)]]-AC125)/AC125)*100,0),0)</f>
        <v>-32.926829268292686</v>
      </c>
      <c r="AF126" s="5">
        <v>1.2731186778083801E-2</v>
      </c>
      <c r="AG126">
        <v>12300</v>
      </c>
      <c r="AH126">
        <f>IF(A125=Emisiones_CO2_CO2eq_LA[[#This Row],[País]],IFERROR(Emisiones_CO2_CO2eq_LA[[#This Row],[Electricidad y Calor (kilotoneladas CO₂e)]]-AG125,0),0)</f>
        <v>-800</v>
      </c>
      <c r="AI126" s="5">
        <f>IF(A125=Emisiones_CO2_CO2eq_LA[[#This Row],[País]],IFERROR(((Emisiones_CO2_CO2eq_LA[[#This Row],[Electricidad y Calor (kilotoneladas CO₂e)]]-AG125)/AG125)*100,0),0)</f>
        <v>-6.1068702290076331</v>
      </c>
      <c r="AJ126" s="5">
        <v>0.28471563158260199</v>
      </c>
    </row>
    <row r="127" spans="1:36" x14ac:dyDescent="0.25">
      <c r="A127" t="s">
        <v>72</v>
      </c>
      <c r="B127" t="s">
        <v>72</v>
      </c>
      <c r="C127" t="s">
        <v>73</v>
      </c>
      <c r="D127">
        <v>2007</v>
      </c>
      <c r="E127">
        <v>5300</v>
      </c>
      <c r="F127">
        <f>IF(A126=Emisiones_CO2_CO2eq_LA[[#This Row],[País]],IFERROR(Emisiones_CO2_CO2eq_LA[[#This Row],[Edificios (kilotoneladas CO₂e)]]-E126,0),0)</f>
        <v>0</v>
      </c>
      <c r="G127" s="5">
        <f>IF(A126=Emisiones_CO2_CO2eq_LA[[#This Row],[País]],IFERROR(((Emisiones_CO2_CO2eq_LA[[#This Row],[Edificios (kilotoneladas CO₂e)]]-E126)/E126)*100,0),0)</f>
        <v>0</v>
      </c>
      <c r="H127" s="5">
        <v>0.121176094014358</v>
      </c>
      <c r="I127">
        <v>4710</v>
      </c>
      <c r="J127">
        <f>IF(A126=Emisiones_CO2_CO2eq_LA[[#This Row],[País]],IFERROR(Emisiones_CO2_CO2eq_LA[[#This Row],[Industria (kilotoneladas CO₂e)]]-I126,0),0)</f>
        <v>400</v>
      </c>
      <c r="K127" s="5">
        <f>IF(A126=Emisiones_CO2_CO2eq_LA[[#This Row],[País]],IFERROR(((Emisiones_CO2_CO2eq_LA[[#This Row],[Industria (kilotoneladas CO₂e)]]-I126)/I126)*100,0),0)</f>
        <v>9.2807424593967518</v>
      </c>
      <c r="L127" s="5">
        <v>0.107686679775024</v>
      </c>
      <c r="M127">
        <v>161030</v>
      </c>
      <c r="N127">
        <f>IF(A126=Emisiones_CO2_CO2eq_LA[[#This Row],[País]],IFERROR(Emisiones_CO2_CO2eq_LA[[#This Row],[UCTUS (kilotoneladas CO₂e)]]-M126,0),0)</f>
        <v>470</v>
      </c>
      <c r="O127" s="5">
        <f>IF(A126=Emisiones_CO2_CO2eq_LA[[#This Row],[País]],IFERROR(((Emisiones_CO2_CO2eq_LA[[#This Row],[UCTUS (kilotoneladas CO₂e)]]-M126)/M126)*100,0),0)</f>
        <v>0.29272546088689583</v>
      </c>
      <c r="P127" s="5">
        <v>3.6816955507796401</v>
      </c>
      <c r="Q127">
        <v>1500</v>
      </c>
      <c r="R127">
        <f>IF(A126=Emisiones_CO2_CO2eq_LA[[#This Row],[País]],IFERROR(Emisiones_CO2_CO2eq_LA[[#This Row],[Otras Quemas de Combustible (kilotoneladas CO₂e)]]-Q126,0),0)</f>
        <v>100</v>
      </c>
      <c r="S127" s="5">
        <f>IF(A126=Emisiones_CO2_CO2eq_LA[[#This Row],[País]],IFERROR(((Emisiones_CO2_CO2eq_LA[[#This Row],[Otras Quemas de Combustible (kilotoneladas CO₂e)]]-Q126)/Q126)*100,0),0)</f>
        <v>7.1428571428571423</v>
      </c>
      <c r="T127" s="5">
        <v>0.03</v>
      </c>
      <c r="U127">
        <v>21900</v>
      </c>
      <c r="V127">
        <f>IF(A126=Emisiones_CO2_CO2eq_LA[[#This Row],[País]],IFERROR(Emisiones_CO2_CO2eq_LA[[#This Row],[Transporte (kilotoneladas CO₂e)]]-U126,0),0)</f>
        <v>500</v>
      </c>
      <c r="W127" s="5">
        <f>IF(A126=Emisiones_CO2_CO2eq_LA[[#This Row],[País]],IFERROR(((Emisiones_CO2_CO2eq_LA[[#This Row],[Transporte (kilotoneladas CO₂e)]]-U126)/U126)*100,0),0)</f>
        <v>2.3364485981308412</v>
      </c>
      <c r="X127" s="5">
        <v>0.50070876583291402</v>
      </c>
      <c r="Y127">
        <v>13500</v>
      </c>
      <c r="Z127">
        <f>IF(A126=Emisiones_CO2_CO2eq_LA[[#This Row],[País]],IFERROR(Emisiones_CO2_CO2eq_LA[[#This Row],[Manufactura y Construcción (kilotoneladas CO₂e)]]-Y126,0),0)</f>
        <v>400</v>
      </c>
      <c r="AA127" s="5">
        <f>IF(A126=Emisiones_CO2_CO2eq_LA[[#This Row],[País]],IFERROR(((Emisiones_CO2_CO2eq_LA[[#This Row],[Manufactura y Construcción (kilotoneladas CO₂e)]]-Y126)/Y126)*100,0),0)</f>
        <v>3.0534351145038165</v>
      </c>
      <c r="AB127" s="5">
        <v>0.308656088527138</v>
      </c>
      <c r="AC127">
        <v>550</v>
      </c>
      <c r="AD127">
        <f>IF(A126=Emisiones_CO2_CO2eq_LA[[#This Row],[País]],IFERROR(Emisiones_CO2_CO2eq_LA[[#This Row],[Emisiones Fugitivas (kilotoneladas CO₂e)]]-AC126,0),0)</f>
        <v>0</v>
      </c>
      <c r="AE127" s="5">
        <f>IF(A126=Emisiones_CO2_CO2eq_LA[[#This Row],[País]],IFERROR(((Emisiones_CO2_CO2eq_LA[[#This Row],[Emisiones Fugitivas (kilotoneladas CO₂e)]]-AC126)/AC126)*100,0),0)</f>
        <v>0</v>
      </c>
      <c r="AF127" s="5">
        <v>1.2574877680735201E-2</v>
      </c>
      <c r="AG127">
        <v>12500</v>
      </c>
      <c r="AH127">
        <f>IF(A126=Emisiones_CO2_CO2eq_LA[[#This Row],[País]],IFERROR(Emisiones_CO2_CO2eq_LA[[#This Row],[Electricidad y Calor (kilotoneladas CO₂e)]]-AG126,0),0)</f>
        <v>200</v>
      </c>
      <c r="AI127" s="5">
        <f>IF(A126=Emisiones_CO2_CO2eq_LA[[#This Row],[País]],IFERROR(((Emisiones_CO2_CO2eq_LA[[#This Row],[Electricidad y Calor (kilotoneladas CO₂e)]]-AG126)/AG126)*100,0),0)</f>
        <v>1.6260162601626018</v>
      </c>
      <c r="AJ127" s="5">
        <v>0.28579267456216501</v>
      </c>
    </row>
    <row r="128" spans="1:36" x14ac:dyDescent="0.25">
      <c r="A128" t="s">
        <v>72</v>
      </c>
      <c r="B128" t="s">
        <v>72</v>
      </c>
      <c r="C128" t="s">
        <v>73</v>
      </c>
      <c r="D128">
        <v>2008</v>
      </c>
      <c r="E128">
        <v>5300</v>
      </c>
      <c r="F128">
        <f>IF(A127=Emisiones_CO2_CO2eq_LA[[#This Row],[País]],IFERROR(Emisiones_CO2_CO2eq_LA[[#This Row],[Edificios (kilotoneladas CO₂e)]]-E127,0),0)</f>
        <v>0</v>
      </c>
      <c r="G128" s="5">
        <f>IF(A127=Emisiones_CO2_CO2eq_LA[[#This Row],[País]],IFERROR(((Emisiones_CO2_CO2eq_LA[[#This Row],[Edificios (kilotoneladas CO₂e)]]-E127)/E127)*100,0),0)</f>
        <v>0</v>
      </c>
      <c r="H128" s="5">
        <v>0.119760479041916</v>
      </c>
      <c r="I128">
        <v>4400</v>
      </c>
      <c r="J128">
        <f>IF(A127=Emisiones_CO2_CO2eq_LA[[#This Row],[País]],IFERROR(Emisiones_CO2_CO2eq_LA[[#This Row],[Industria (kilotoneladas CO₂e)]]-I127,0),0)</f>
        <v>-310</v>
      </c>
      <c r="K128" s="5">
        <f>IF(A127=Emisiones_CO2_CO2eq_LA[[#This Row],[País]],IFERROR(((Emisiones_CO2_CO2eq_LA[[#This Row],[Industria (kilotoneladas CO₂e)]]-I127)/I127)*100,0),0)</f>
        <v>-6.5817409766454356</v>
      </c>
      <c r="L128" s="5">
        <v>9.94237939215908E-2</v>
      </c>
      <c r="M128">
        <v>160520</v>
      </c>
      <c r="N128">
        <f>IF(A127=Emisiones_CO2_CO2eq_LA[[#This Row],[País]],IFERROR(Emisiones_CO2_CO2eq_LA[[#This Row],[UCTUS (kilotoneladas CO₂e)]]-M127,0),0)</f>
        <v>-510</v>
      </c>
      <c r="O128" s="5">
        <f>IF(A127=Emisiones_CO2_CO2eq_LA[[#This Row],[País]],IFERROR(((Emisiones_CO2_CO2eq_LA[[#This Row],[UCTUS (kilotoneladas CO₂e)]]-M127)/M127)*100,0),0)</f>
        <v>-0.31671117183133579</v>
      </c>
      <c r="P128" s="5">
        <v>3.62716077279403</v>
      </c>
      <c r="Q128">
        <v>1700</v>
      </c>
      <c r="R128">
        <f>IF(A127=Emisiones_CO2_CO2eq_LA[[#This Row],[País]],IFERROR(Emisiones_CO2_CO2eq_LA[[#This Row],[Otras Quemas de Combustible (kilotoneladas CO₂e)]]-Q127,0),0)</f>
        <v>200</v>
      </c>
      <c r="S128" s="5">
        <f>IF(A127=Emisiones_CO2_CO2eq_LA[[#This Row],[País]],IFERROR(((Emisiones_CO2_CO2eq_LA[[#This Row],[Otras Quemas de Combustible (kilotoneladas CO₂e)]]-Q127)/Q127)*100,0),0)</f>
        <v>13.333333333333334</v>
      </c>
      <c r="T128" s="5">
        <v>0.04</v>
      </c>
      <c r="U128">
        <v>22300</v>
      </c>
      <c r="V128">
        <f>IF(A127=Emisiones_CO2_CO2eq_LA[[#This Row],[País]],IFERROR(Emisiones_CO2_CO2eq_LA[[#This Row],[Transporte (kilotoneladas CO₂e)]]-U127,0),0)</f>
        <v>400</v>
      </c>
      <c r="W128" s="5">
        <f>IF(A127=Emisiones_CO2_CO2eq_LA[[#This Row],[País]],IFERROR(((Emisiones_CO2_CO2eq_LA[[#This Row],[Transporte (kilotoneladas CO₂e)]]-U127)/U127)*100,0),0)</f>
        <v>1.8264840182648401</v>
      </c>
      <c r="X128" s="5">
        <v>0.50389786464806197</v>
      </c>
      <c r="Y128">
        <v>15300</v>
      </c>
      <c r="Z128">
        <f>IF(A127=Emisiones_CO2_CO2eq_LA[[#This Row],[País]],IFERROR(Emisiones_CO2_CO2eq_LA[[#This Row],[Manufactura y Construcción (kilotoneladas CO₂e)]]-Y127,0),0)</f>
        <v>1800</v>
      </c>
      <c r="AA128" s="5">
        <f>IF(A127=Emisiones_CO2_CO2eq_LA[[#This Row],[País]],IFERROR(((Emisiones_CO2_CO2eq_LA[[#This Row],[Manufactura y Construcción (kilotoneladas CO₂e)]]-Y127)/Y127)*100,0),0)</f>
        <v>13.333333333333334</v>
      </c>
      <c r="AB128" s="5">
        <v>0.34572364704553099</v>
      </c>
      <c r="AC128">
        <v>710</v>
      </c>
      <c r="AD128">
        <f>IF(A127=Emisiones_CO2_CO2eq_LA[[#This Row],[País]],IFERROR(Emisiones_CO2_CO2eq_LA[[#This Row],[Emisiones Fugitivas (kilotoneladas CO₂e)]]-AC127,0),0)</f>
        <v>160</v>
      </c>
      <c r="AE128" s="5">
        <f>IF(A127=Emisiones_CO2_CO2eq_LA[[#This Row],[País]],IFERROR(((Emisiones_CO2_CO2eq_LA[[#This Row],[Emisiones Fugitivas (kilotoneladas CO₂e)]]-AC127)/AC127)*100,0),0)</f>
        <v>29.09090909090909</v>
      </c>
      <c r="AF128" s="5">
        <v>1.6043384928256601E-2</v>
      </c>
      <c r="AG128">
        <v>11100</v>
      </c>
      <c r="AH128">
        <f>IF(A127=Emisiones_CO2_CO2eq_LA[[#This Row],[País]],IFERROR(Emisiones_CO2_CO2eq_LA[[#This Row],[Electricidad y Calor (kilotoneladas CO₂e)]]-AG127,0),0)</f>
        <v>-1400</v>
      </c>
      <c r="AI128" s="5">
        <f>IF(A127=Emisiones_CO2_CO2eq_LA[[#This Row],[País]],IFERROR(((Emisiones_CO2_CO2eq_LA[[#This Row],[Electricidad y Calor (kilotoneladas CO₂e)]]-AG127)/AG127)*100,0),0)</f>
        <v>-11.200000000000001</v>
      </c>
      <c r="AJ128" s="5">
        <v>0.250819116484013</v>
      </c>
    </row>
    <row r="129" spans="1:36" x14ac:dyDescent="0.25">
      <c r="A129" t="s">
        <v>72</v>
      </c>
      <c r="B129" t="s">
        <v>72</v>
      </c>
      <c r="C129" t="s">
        <v>73</v>
      </c>
      <c r="D129">
        <v>2009</v>
      </c>
      <c r="E129">
        <v>5000</v>
      </c>
      <c r="F129">
        <f>IF(A128=Emisiones_CO2_CO2eq_LA[[#This Row],[País]],IFERROR(Emisiones_CO2_CO2eq_LA[[#This Row],[Edificios (kilotoneladas CO₂e)]]-E128,0),0)</f>
        <v>-300</v>
      </c>
      <c r="G129" s="5">
        <f>IF(A128=Emisiones_CO2_CO2eq_LA[[#This Row],[País]],IFERROR(((Emisiones_CO2_CO2eq_LA[[#This Row],[Edificios (kilotoneladas CO₂e)]]-E128)/E128)*100,0),0)</f>
        <v>-5.6603773584905666</v>
      </c>
      <c r="H129" s="5">
        <v>0.111731843575418</v>
      </c>
      <c r="I129">
        <v>3850</v>
      </c>
      <c r="J129">
        <f>IF(A128=Emisiones_CO2_CO2eq_LA[[#This Row],[País]],IFERROR(Emisiones_CO2_CO2eq_LA[[#This Row],[Industria (kilotoneladas CO₂e)]]-I128,0),0)</f>
        <v>-550</v>
      </c>
      <c r="K129" s="5">
        <f>IF(A128=Emisiones_CO2_CO2eq_LA[[#This Row],[País]],IFERROR(((Emisiones_CO2_CO2eq_LA[[#This Row],[Industria (kilotoneladas CO₂e)]]-I128)/I128)*100,0),0)</f>
        <v>-12.5</v>
      </c>
      <c r="L129" s="5">
        <v>8.6033519553072604E-2</v>
      </c>
      <c r="M129">
        <v>160540</v>
      </c>
      <c r="N129">
        <f>IF(A128=Emisiones_CO2_CO2eq_LA[[#This Row],[País]],IFERROR(Emisiones_CO2_CO2eq_LA[[#This Row],[UCTUS (kilotoneladas CO₂e)]]-M128,0),0)</f>
        <v>20</v>
      </c>
      <c r="O129" s="5">
        <f>IF(A128=Emisiones_CO2_CO2eq_LA[[#This Row],[País]],IFERROR(((Emisiones_CO2_CO2eq_LA[[#This Row],[UCTUS (kilotoneladas CO₂e)]]-M128)/M128)*100,0),0)</f>
        <v>1.2459506603538501E-2</v>
      </c>
      <c r="P129" s="5">
        <v>3.58748603351955</v>
      </c>
      <c r="Q129">
        <v>2600</v>
      </c>
      <c r="R129">
        <f>IF(A128=Emisiones_CO2_CO2eq_LA[[#This Row],[País]],IFERROR(Emisiones_CO2_CO2eq_LA[[#This Row],[Otras Quemas de Combustible (kilotoneladas CO₂e)]]-Q128,0),0)</f>
        <v>900</v>
      </c>
      <c r="S129" s="5">
        <f>IF(A128=Emisiones_CO2_CO2eq_LA[[#This Row],[País]],IFERROR(((Emisiones_CO2_CO2eq_LA[[#This Row],[Otras Quemas de Combustible (kilotoneladas CO₂e)]]-Q128)/Q128)*100,0),0)</f>
        <v>52.941176470588239</v>
      </c>
      <c r="T129" s="5">
        <v>0.06</v>
      </c>
      <c r="U129">
        <v>20900</v>
      </c>
      <c r="V129">
        <f>IF(A128=Emisiones_CO2_CO2eq_LA[[#This Row],[País]],IFERROR(Emisiones_CO2_CO2eq_LA[[#This Row],[Transporte (kilotoneladas CO₂e)]]-U128,0),0)</f>
        <v>-1400</v>
      </c>
      <c r="W129" s="5">
        <f>IF(A128=Emisiones_CO2_CO2eq_LA[[#This Row],[País]],IFERROR(((Emisiones_CO2_CO2eq_LA[[#This Row],[Transporte (kilotoneladas CO₂e)]]-U128)/U128)*100,0),0)</f>
        <v>-6.2780269058295968</v>
      </c>
      <c r="X129" s="5">
        <v>0.46703910614525102</v>
      </c>
      <c r="Y129">
        <v>12800</v>
      </c>
      <c r="Z129">
        <f>IF(A128=Emisiones_CO2_CO2eq_LA[[#This Row],[País]],IFERROR(Emisiones_CO2_CO2eq_LA[[#This Row],[Manufactura y Construcción (kilotoneladas CO₂e)]]-Y128,0),0)</f>
        <v>-2500</v>
      </c>
      <c r="AA129" s="5">
        <f>IF(A128=Emisiones_CO2_CO2eq_LA[[#This Row],[País]],IFERROR(((Emisiones_CO2_CO2eq_LA[[#This Row],[Manufactura y Construcción (kilotoneladas CO₂e)]]-Y128)/Y128)*100,0),0)</f>
        <v>-16.33986928104575</v>
      </c>
      <c r="AB129" s="5">
        <v>0.28603351955307199</v>
      </c>
      <c r="AC129">
        <v>980</v>
      </c>
      <c r="AD129">
        <f>IF(A128=Emisiones_CO2_CO2eq_LA[[#This Row],[País]],IFERROR(Emisiones_CO2_CO2eq_LA[[#This Row],[Emisiones Fugitivas (kilotoneladas CO₂e)]]-AC128,0),0)</f>
        <v>270</v>
      </c>
      <c r="AE129" s="5">
        <f>IF(A128=Emisiones_CO2_CO2eq_LA[[#This Row],[País]],IFERROR(((Emisiones_CO2_CO2eq_LA[[#This Row],[Emisiones Fugitivas (kilotoneladas CO₂e)]]-AC128)/AC128)*100,0),0)</f>
        <v>38.028169014084504</v>
      </c>
      <c r="AF129" s="5">
        <v>2.1899441340782099E-2</v>
      </c>
      <c r="AG129">
        <v>17600</v>
      </c>
      <c r="AH129">
        <f>IF(A128=Emisiones_CO2_CO2eq_LA[[#This Row],[País]],IFERROR(Emisiones_CO2_CO2eq_LA[[#This Row],[Electricidad y Calor (kilotoneladas CO₂e)]]-AG128,0),0)</f>
        <v>6500</v>
      </c>
      <c r="AI129" s="5">
        <f>IF(A128=Emisiones_CO2_CO2eq_LA[[#This Row],[País]],IFERROR(((Emisiones_CO2_CO2eq_LA[[#This Row],[Electricidad y Calor (kilotoneladas CO₂e)]]-AG128)/AG128)*100,0),0)</f>
        <v>58.558558558558559</v>
      </c>
      <c r="AJ129" s="5">
        <v>0.393296089385474</v>
      </c>
    </row>
    <row r="130" spans="1:36" x14ac:dyDescent="0.25">
      <c r="A130" t="s">
        <v>72</v>
      </c>
      <c r="B130" t="s">
        <v>72</v>
      </c>
      <c r="C130" t="s">
        <v>73</v>
      </c>
      <c r="D130">
        <v>2010</v>
      </c>
      <c r="E130">
        <v>4900</v>
      </c>
      <c r="F130">
        <f>IF(A129=Emisiones_CO2_CO2eq_LA[[#This Row],[País]],IFERROR(Emisiones_CO2_CO2eq_LA[[#This Row],[Edificios (kilotoneladas CO₂e)]]-E129,0),0)</f>
        <v>-100</v>
      </c>
      <c r="G130" s="5">
        <f>IF(A129=Emisiones_CO2_CO2eq_LA[[#This Row],[País]],IFERROR(((Emisiones_CO2_CO2eq_LA[[#This Row],[Edificios (kilotoneladas CO₂e)]]-E129)/E129)*100,0),0)</f>
        <v>-2</v>
      </c>
      <c r="H130" s="5">
        <v>0.108351944806846</v>
      </c>
      <c r="I130">
        <v>3930</v>
      </c>
      <c r="J130">
        <f>IF(A129=Emisiones_CO2_CO2eq_LA[[#This Row],[País]],IFERROR(Emisiones_CO2_CO2eq_LA[[#This Row],[Industria (kilotoneladas CO₂e)]]-I129,0),0)</f>
        <v>80</v>
      </c>
      <c r="K130" s="5">
        <f>IF(A129=Emisiones_CO2_CO2eq_LA[[#This Row],[País]],IFERROR(((Emisiones_CO2_CO2eq_LA[[#This Row],[Industria (kilotoneladas CO₂e)]]-I129)/I129)*100,0),0)</f>
        <v>2.0779220779220777</v>
      </c>
      <c r="L130" s="5">
        <v>8.6902682263450007E-2</v>
      </c>
      <c r="M130">
        <v>160630</v>
      </c>
      <c r="N130">
        <f>IF(A129=Emisiones_CO2_CO2eq_LA[[#This Row],[País]],IFERROR(Emisiones_CO2_CO2eq_LA[[#This Row],[UCTUS (kilotoneladas CO₂e)]]-M129,0),0)</f>
        <v>90</v>
      </c>
      <c r="O130" s="5">
        <f>IF(A129=Emisiones_CO2_CO2eq_LA[[#This Row],[País]],IFERROR(((Emisiones_CO2_CO2eq_LA[[#This Row],[UCTUS (kilotoneladas CO₂e)]]-M129)/M129)*100,0),0)</f>
        <v>5.6060794817490968E-2</v>
      </c>
      <c r="P130" s="5">
        <v>3.5519536519027901</v>
      </c>
      <c r="Q130">
        <v>2700</v>
      </c>
      <c r="R130">
        <f>IF(A129=Emisiones_CO2_CO2eq_LA[[#This Row],[País]],IFERROR(Emisiones_CO2_CO2eq_LA[[#This Row],[Otras Quemas de Combustible (kilotoneladas CO₂e)]]-Q129,0),0)</f>
        <v>100</v>
      </c>
      <c r="S130" s="5">
        <f>IF(A129=Emisiones_CO2_CO2eq_LA[[#This Row],[País]],IFERROR(((Emisiones_CO2_CO2eq_LA[[#This Row],[Otras Quemas de Combustible (kilotoneladas CO₂e)]]-Q129)/Q129)*100,0),0)</f>
        <v>3.8461538461538463</v>
      </c>
      <c r="T130" s="5">
        <v>0.06</v>
      </c>
      <c r="U130">
        <v>21700</v>
      </c>
      <c r="V130">
        <f>IF(A129=Emisiones_CO2_CO2eq_LA[[#This Row],[País]],IFERROR(Emisiones_CO2_CO2eq_LA[[#This Row],[Transporte (kilotoneladas CO₂e)]]-U129,0),0)</f>
        <v>800</v>
      </c>
      <c r="W130" s="5">
        <f>IF(A129=Emisiones_CO2_CO2eq_LA[[#This Row],[País]],IFERROR(((Emisiones_CO2_CO2eq_LA[[#This Row],[Transporte (kilotoneladas CO₂e)]]-U129)/U129)*100,0),0)</f>
        <v>3.8277511961722488</v>
      </c>
      <c r="X130" s="5">
        <v>0.47984432700174601</v>
      </c>
      <c r="Y130">
        <v>13500</v>
      </c>
      <c r="Z130">
        <f>IF(A129=Emisiones_CO2_CO2eq_LA[[#This Row],[País]],IFERROR(Emisiones_CO2_CO2eq_LA[[#This Row],[Manufactura y Construcción (kilotoneladas CO₂e)]]-Y129,0),0)</f>
        <v>700</v>
      </c>
      <c r="AA130" s="5">
        <f>IF(A129=Emisiones_CO2_CO2eq_LA[[#This Row],[País]],IFERROR(((Emisiones_CO2_CO2eq_LA[[#This Row],[Manufactura y Construcción (kilotoneladas CO₂e)]]-Y129)/Y129)*100,0),0)</f>
        <v>5.46875</v>
      </c>
      <c r="AB130" s="5">
        <v>0.29852066426375901</v>
      </c>
      <c r="AC130">
        <v>1090</v>
      </c>
      <c r="AD130">
        <f>IF(A129=Emisiones_CO2_CO2eq_LA[[#This Row],[País]],IFERROR(Emisiones_CO2_CO2eq_LA[[#This Row],[Emisiones Fugitivas (kilotoneladas CO₂e)]]-AC129,0),0)</f>
        <v>110</v>
      </c>
      <c r="AE130" s="5">
        <f>IF(A129=Emisiones_CO2_CO2eq_LA[[#This Row],[País]],IFERROR(((Emisiones_CO2_CO2eq_LA[[#This Row],[Emisiones Fugitivas (kilotoneladas CO₂e)]]-AC129)/AC129)*100,0),0)</f>
        <v>11.224489795918368</v>
      </c>
      <c r="AF130" s="5">
        <v>2.41027795590739E-2</v>
      </c>
      <c r="AG130">
        <v>17300</v>
      </c>
      <c r="AH130">
        <f>IF(A129=Emisiones_CO2_CO2eq_LA[[#This Row],[País]],IFERROR(Emisiones_CO2_CO2eq_LA[[#This Row],[Electricidad y Calor (kilotoneladas CO₂e)]]-AG129,0),0)</f>
        <v>-300</v>
      </c>
      <c r="AI130" s="5">
        <f>IF(A129=Emisiones_CO2_CO2eq_LA[[#This Row],[País]],IFERROR(((Emisiones_CO2_CO2eq_LA[[#This Row],[Electricidad y Calor (kilotoneladas CO₂e)]]-AG129)/AG129)*100,0),0)</f>
        <v>-1.7045454545454544</v>
      </c>
      <c r="AJ130" s="5">
        <v>0.38254870309355798</v>
      </c>
    </row>
    <row r="131" spans="1:36" x14ac:dyDescent="0.25">
      <c r="A131" t="s">
        <v>72</v>
      </c>
      <c r="B131" t="s">
        <v>72</v>
      </c>
      <c r="C131" t="s">
        <v>73</v>
      </c>
      <c r="D131">
        <v>2011</v>
      </c>
      <c r="E131">
        <v>5400</v>
      </c>
      <c r="F131">
        <f>IF(A130=Emisiones_CO2_CO2eq_LA[[#This Row],[País]],IFERROR(Emisiones_CO2_CO2eq_LA[[#This Row],[Edificios (kilotoneladas CO₂e)]]-E130,0),0)</f>
        <v>500</v>
      </c>
      <c r="G131" s="5">
        <f>IF(A130=Emisiones_CO2_CO2eq_LA[[#This Row],[País]],IFERROR(((Emisiones_CO2_CO2eq_LA[[#This Row],[Edificios (kilotoneladas CO₂e)]]-E130)/E130)*100,0),0)</f>
        <v>10.204081632653061</v>
      </c>
      <c r="H131" s="5">
        <v>0.118257670323894</v>
      </c>
      <c r="I131">
        <v>4650</v>
      </c>
      <c r="J131">
        <f>IF(A130=Emisiones_CO2_CO2eq_LA[[#This Row],[País]],IFERROR(Emisiones_CO2_CO2eq_LA[[#This Row],[Industria (kilotoneladas CO₂e)]]-I130,0),0)</f>
        <v>720</v>
      </c>
      <c r="K131" s="5">
        <f>IF(A130=Emisiones_CO2_CO2eq_LA[[#This Row],[País]],IFERROR(((Emisiones_CO2_CO2eq_LA[[#This Row],[Industria (kilotoneladas CO₂e)]]-I130)/I130)*100,0),0)</f>
        <v>18.320610687022899</v>
      </c>
      <c r="L131" s="5">
        <v>0.10183299389002</v>
      </c>
      <c r="M131">
        <v>15230</v>
      </c>
      <c r="N131">
        <f>IF(A130=Emisiones_CO2_CO2eq_LA[[#This Row],[País]],IFERROR(Emisiones_CO2_CO2eq_LA[[#This Row],[UCTUS (kilotoneladas CO₂e)]]-M130,0),0)</f>
        <v>-145400</v>
      </c>
      <c r="O131" s="5">
        <f>IF(A130=Emisiones_CO2_CO2eq_LA[[#This Row],[País]],IFERROR(((Emisiones_CO2_CO2eq_LA[[#This Row],[UCTUS (kilotoneladas CO₂e)]]-M130)/M130)*100,0),0)</f>
        <v>-90.518583079125946</v>
      </c>
      <c r="P131" s="5">
        <v>0.33353042945053901</v>
      </c>
      <c r="Q131">
        <v>3400</v>
      </c>
      <c r="R131">
        <f>IF(A130=Emisiones_CO2_CO2eq_LA[[#This Row],[País]],IFERROR(Emisiones_CO2_CO2eq_LA[[#This Row],[Otras Quemas de Combustible (kilotoneladas CO₂e)]]-Q130,0),0)</f>
        <v>700</v>
      </c>
      <c r="S131" s="5">
        <f>IF(A130=Emisiones_CO2_CO2eq_LA[[#This Row],[País]],IFERROR(((Emisiones_CO2_CO2eq_LA[[#This Row],[Otras Quemas de Combustible (kilotoneladas CO₂e)]]-Q130)/Q130)*100,0),0)</f>
        <v>25.925925925925924</v>
      </c>
      <c r="T131" s="5">
        <v>7.0000000000000007E-2</v>
      </c>
      <c r="U131">
        <v>26400</v>
      </c>
      <c r="V131">
        <f>IF(A130=Emisiones_CO2_CO2eq_LA[[#This Row],[País]],IFERROR(Emisiones_CO2_CO2eq_LA[[#This Row],[Transporte (kilotoneladas CO₂e)]]-U130,0),0)</f>
        <v>4700</v>
      </c>
      <c r="W131" s="5">
        <f>IF(A130=Emisiones_CO2_CO2eq_LA[[#This Row],[País]],IFERROR(((Emisiones_CO2_CO2eq_LA[[#This Row],[Transporte (kilotoneladas CO₂e)]]-U130)/U130)*100,0),0)</f>
        <v>21.658986175115206</v>
      </c>
      <c r="X131" s="5">
        <v>0.57814861047237298</v>
      </c>
      <c r="Y131">
        <v>16700</v>
      </c>
      <c r="Z131">
        <f>IF(A130=Emisiones_CO2_CO2eq_LA[[#This Row],[País]],IFERROR(Emisiones_CO2_CO2eq_LA[[#This Row],[Manufactura y Construcción (kilotoneladas CO₂e)]]-Y130,0),0)</f>
        <v>3200</v>
      </c>
      <c r="AA131" s="5">
        <f>IF(A130=Emisiones_CO2_CO2eq_LA[[#This Row],[País]],IFERROR(((Emisiones_CO2_CO2eq_LA[[#This Row],[Manufactura y Construcción (kilotoneladas CO₂e)]]-Y130)/Y130)*100,0),0)</f>
        <v>23.703703703703706</v>
      </c>
      <c r="AB131" s="5">
        <v>0.36572279526093299</v>
      </c>
      <c r="AC131">
        <v>1150</v>
      </c>
      <c r="AD131">
        <f>IF(A130=Emisiones_CO2_CO2eq_LA[[#This Row],[País]],IFERROR(Emisiones_CO2_CO2eq_LA[[#This Row],[Emisiones Fugitivas (kilotoneladas CO₂e)]]-AC130,0),0)</f>
        <v>60</v>
      </c>
      <c r="AE131" s="5">
        <f>IF(A130=Emisiones_CO2_CO2eq_LA[[#This Row],[País]],IFERROR(((Emisiones_CO2_CO2eq_LA[[#This Row],[Emisiones Fugitivas (kilotoneladas CO₂e)]]-AC130)/AC130)*100,0),0)</f>
        <v>5.5045871559633035</v>
      </c>
      <c r="AF131" s="5">
        <v>2.5184503865273801E-2</v>
      </c>
      <c r="AG131">
        <v>13600</v>
      </c>
      <c r="AH131">
        <f>IF(A130=Emisiones_CO2_CO2eq_LA[[#This Row],[País]],IFERROR(Emisiones_CO2_CO2eq_LA[[#This Row],[Electricidad y Calor (kilotoneladas CO₂e)]]-AG130,0),0)</f>
        <v>-3700</v>
      </c>
      <c r="AI131" s="5">
        <f>IF(A130=Emisiones_CO2_CO2eq_LA[[#This Row],[País]],IFERROR(((Emisiones_CO2_CO2eq_LA[[#This Row],[Electricidad y Calor (kilotoneladas CO₂e)]]-AG130)/AG130)*100,0),0)</f>
        <v>-21.387283236994222</v>
      </c>
      <c r="AJ131" s="5">
        <v>0.29783413266758602</v>
      </c>
    </row>
    <row r="132" spans="1:36" x14ac:dyDescent="0.25">
      <c r="A132" t="s">
        <v>72</v>
      </c>
      <c r="B132" t="s">
        <v>72</v>
      </c>
      <c r="C132" t="s">
        <v>73</v>
      </c>
      <c r="D132">
        <v>2012</v>
      </c>
      <c r="E132">
        <v>5300</v>
      </c>
      <c r="F132">
        <f>IF(A131=Emisiones_CO2_CO2eq_LA[[#This Row],[País]],IFERROR(Emisiones_CO2_CO2eq_LA[[#This Row],[Edificios (kilotoneladas CO₂e)]]-E131,0),0)</f>
        <v>-100</v>
      </c>
      <c r="G132" s="5">
        <f>IF(A131=Emisiones_CO2_CO2eq_LA[[#This Row],[País]],IFERROR(((Emisiones_CO2_CO2eq_LA[[#This Row],[Edificios (kilotoneladas CO₂e)]]-E131)/E131)*100,0),0)</f>
        <v>-1.8518518518518516</v>
      </c>
      <c r="H132" s="5">
        <v>0.115027346123795</v>
      </c>
      <c r="I132">
        <v>4910</v>
      </c>
      <c r="J132">
        <f>IF(A131=Emisiones_CO2_CO2eq_LA[[#This Row],[País]],IFERROR(Emisiones_CO2_CO2eq_LA[[#This Row],[Industria (kilotoneladas CO₂e)]]-I131,0),0)</f>
        <v>260</v>
      </c>
      <c r="K132" s="5">
        <f>IF(A131=Emisiones_CO2_CO2eq_LA[[#This Row],[País]],IFERROR(((Emisiones_CO2_CO2eq_LA[[#This Row],[Industria (kilotoneladas CO₂e)]]-I131)/I131)*100,0),0)</f>
        <v>5.591397849462366</v>
      </c>
      <c r="L132" s="5">
        <v>0.10656306971091201</v>
      </c>
      <c r="M132">
        <v>15230</v>
      </c>
      <c r="N132">
        <f>IF(A131=Emisiones_CO2_CO2eq_LA[[#This Row],[País]],IFERROR(Emisiones_CO2_CO2eq_LA[[#This Row],[UCTUS (kilotoneladas CO₂e)]]-M131,0),0)</f>
        <v>0</v>
      </c>
      <c r="O132" s="5">
        <f>IF(A131=Emisiones_CO2_CO2eq_LA[[#This Row],[País]],IFERROR(((Emisiones_CO2_CO2eq_LA[[#This Row],[UCTUS (kilotoneladas CO₂e)]]-M131)/M131)*100,0),0)</f>
        <v>0</v>
      </c>
      <c r="P132" s="5">
        <v>0.33054084555951002</v>
      </c>
      <c r="Q132">
        <v>3700</v>
      </c>
      <c r="R132">
        <f>IF(A131=Emisiones_CO2_CO2eq_LA[[#This Row],[País]],IFERROR(Emisiones_CO2_CO2eq_LA[[#This Row],[Otras Quemas de Combustible (kilotoneladas CO₂e)]]-Q131,0),0)</f>
        <v>300</v>
      </c>
      <c r="S132" s="5">
        <f>IF(A131=Emisiones_CO2_CO2eq_LA[[#This Row],[País]],IFERROR(((Emisiones_CO2_CO2eq_LA[[#This Row],[Otras Quemas de Combustible (kilotoneladas CO₂e)]]-Q131)/Q131)*100,0),0)</f>
        <v>8.8235294117647065</v>
      </c>
      <c r="T132" s="5">
        <v>0.08</v>
      </c>
      <c r="U132">
        <v>27800</v>
      </c>
      <c r="V132">
        <f>IF(A131=Emisiones_CO2_CO2eq_LA[[#This Row],[País]],IFERROR(Emisiones_CO2_CO2eq_LA[[#This Row],[Transporte (kilotoneladas CO₂e)]]-U131,0),0)</f>
        <v>1400</v>
      </c>
      <c r="W132" s="5">
        <f>IF(A131=Emisiones_CO2_CO2eq_LA[[#This Row],[País]],IFERROR(((Emisiones_CO2_CO2eq_LA[[#This Row],[Transporte (kilotoneladas CO₂e)]]-U131)/U131)*100,0),0)</f>
        <v>5.3030303030303028</v>
      </c>
      <c r="X132" s="5">
        <v>0.603350985328587</v>
      </c>
      <c r="Y132">
        <v>13400</v>
      </c>
      <c r="Z132">
        <f>IF(A131=Emisiones_CO2_CO2eq_LA[[#This Row],[País]],IFERROR(Emisiones_CO2_CO2eq_LA[[#This Row],[Manufactura y Construcción (kilotoneladas CO₂e)]]-Y131,0),0)</f>
        <v>-3300</v>
      </c>
      <c r="AA132" s="5">
        <f>IF(A131=Emisiones_CO2_CO2eq_LA[[#This Row],[País]],IFERROR(((Emisiones_CO2_CO2eq_LA[[#This Row],[Manufactura y Construcción (kilotoneladas CO₂e)]]-Y131)/Y131)*100,0),0)</f>
        <v>-19.760479041916167</v>
      </c>
      <c r="AB132" s="5">
        <v>0.29082385623752</v>
      </c>
      <c r="AC132">
        <v>1260</v>
      </c>
      <c r="AD132">
        <f>IF(A131=Emisiones_CO2_CO2eq_LA[[#This Row],[País]],IFERROR(Emisiones_CO2_CO2eq_LA[[#This Row],[Emisiones Fugitivas (kilotoneladas CO₂e)]]-AC131,0),0)</f>
        <v>110</v>
      </c>
      <c r="AE132" s="5">
        <f>IF(A131=Emisiones_CO2_CO2eq_LA[[#This Row],[País]],IFERROR(((Emisiones_CO2_CO2eq_LA[[#This Row],[Emisiones Fugitivas (kilotoneladas CO₂e)]]-AC131)/AC131)*100,0),0)</f>
        <v>9.5652173913043477</v>
      </c>
      <c r="AF132" s="5">
        <v>2.7346123795468299E-2</v>
      </c>
      <c r="AG132">
        <v>15100</v>
      </c>
      <c r="AH132">
        <f>IF(A131=Emisiones_CO2_CO2eq_LA[[#This Row],[País]],IFERROR(Emisiones_CO2_CO2eq_LA[[#This Row],[Electricidad y Calor (kilotoneladas CO₂e)]]-AG131,0),0)</f>
        <v>1500</v>
      </c>
      <c r="AI132" s="5">
        <f>IF(A131=Emisiones_CO2_CO2eq_LA[[#This Row],[País]],IFERROR(((Emisiones_CO2_CO2eq_LA[[#This Row],[Electricidad y Calor (kilotoneladas CO₂e)]]-AG131)/AG131)*100,0),0)</f>
        <v>11.029411764705882</v>
      </c>
      <c r="AJ132" s="5">
        <v>0.32771942008854898</v>
      </c>
    </row>
    <row r="133" spans="1:36" x14ac:dyDescent="0.25">
      <c r="A133" t="s">
        <v>72</v>
      </c>
      <c r="B133" t="s">
        <v>72</v>
      </c>
      <c r="C133" t="s">
        <v>73</v>
      </c>
      <c r="D133">
        <v>2013</v>
      </c>
      <c r="E133">
        <v>4500</v>
      </c>
      <c r="F133">
        <f>IF(A132=Emisiones_CO2_CO2eq_LA[[#This Row],[País]],IFERROR(Emisiones_CO2_CO2eq_LA[[#This Row],[Edificios (kilotoneladas CO₂e)]]-E132,0),0)</f>
        <v>-800</v>
      </c>
      <c r="G133" s="5">
        <f>IF(A132=Emisiones_CO2_CO2eq_LA[[#This Row],[País]],IFERROR(((Emisiones_CO2_CO2eq_LA[[#This Row],[Edificios (kilotoneladas CO₂e)]]-E132)/E132)*100,0),0)</f>
        <v>-15.09433962264151</v>
      </c>
      <c r="H133" s="5">
        <v>9.6784600494676798E-2</v>
      </c>
      <c r="I133">
        <v>5050</v>
      </c>
      <c r="J133">
        <f>IF(A132=Emisiones_CO2_CO2eq_LA[[#This Row],[País]],IFERROR(Emisiones_CO2_CO2eq_LA[[#This Row],[Industria (kilotoneladas CO₂e)]]-I132,0),0)</f>
        <v>140</v>
      </c>
      <c r="K133" s="5">
        <f>IF(A132=Emisiones_CO2_CO2eq_LA[[#This Row],[País]],IFERROR(((Emisiones_CO2_CO2eq_LA[[#This Row],[Industria (kilotoneladas CO₂e)]]-I132)/I132)*100,0),0)</f>
        <v>2.8513238289205702</v>
      </c>
      <c r="L133" s="5">
        <v>0.10861382944402601</v>
      </c>
      <c r="M133">
        <v>15280</v>
      </c>
      <c r="N133">
        <f>IF(A132=Emisiones_CO2_CO2eq_LA[[#This Row],[País]],IFERROR(Emisiones_CO2_CO2eq_LA[[#This Row],[UCTUS (kilotoneladas CO₂e)]]-M132,0),0)</f>
        <v>50</v>
      </c>
      <c r="O133" s="5">
        <f>IF(A132=Emisiones_CO2_CO2eq_LA[[#This Row],[País]],IFERROR(((Emisiones_CO2_CO2eq_LA[[#This Row],[UCTUS (kilotoneladas CO₂e)]]-M132)/M132)*100,0),0)</f>
        <v>0.3282994090610637</v>
      </c>
      <c r="P133" s="5">
        <v>0.32863748790192399</v>
      </c>
      <c r="Q133">
        <v>8900</v>
      </c>
      <c r="R133">
        <f>IF(A132=Emisiones_CO2_CO2eq_LA[[#This Row],[País]],IFERROR(Emisiones_CO2_CO2eq_LA[[#This Row],[Otras Quemas de Combustible (kilotoneladas CO₂e)]]-Q132,0),0)</f>
        <v>5200</v>
      </c>
      <c r="S133" s="5">
        <f>IF(A132=Emisiones_CO2_CO2eq_LA[[#This Row],[País]],IFERROR(((Emisiones_CO2_CO2eq_LA[[#This Row],[Otras Quemas de Combustible (kilotoneladas CO₂e)]]-Q132)/Q132)*100,0),0)</f>
        <v>140.54054054054055</v>
      </c>
      <c r="T133" s="5">
        <v>0.19</v>
      </c>
      <c r="U133">
        <v>27000</v>
      </c>
      <c r="V133">
        <f>IF(A132=Emisiones_CO2_CO2eq_LA[[#This Row],[País]],IFERROR(Emisiones_CO2_CO2eq_LA[[#This Row],[Transporte (kilotoneladas CO₂e)]]-U132,0),0)</f>
        <v>-800</v>
      </c>
      <c r="W133" s="5">
        <f>IF(A132=Emisiones_CO2_CO2eq_LA[[#This Row],[País]],IFERROR(((Emisiones_CO2_CO2eq_LA[[#This Row],[Transporte (kilotoneladas CO₂e)]]-U132)/U132)*100,0),0)</f>
        <v>-2.877697841726619</v>
      </c>
      <c r="X133" s="5">
        <v>0.58070760296806101</v>
      </c>
      <c r="Y133">
        <v>14900</v>
      </c>
      <c r="Z133">
        <f>IF(A132=Emisiones_CO2_CO2eq_LA[[#This Row],[País]],IFERROR(Emisiones_CO2_CO2eq_LA[[#This Row],[Manufactura y Construcción (kilotoneladas CO₂e)]]-Y132,0),0)</f>
        <v>1500</v>
      </c>
      <c r="AA133" s="5">
        <f>IF(A132=Emisiones_CO2_CO2eq_LA[[#This Row],[País]],IFERROR(((Emisiones_CO2_CO2eq_LA[[#This Row],[Manufactura y Construcción (kilotoneladas CO₂e)]]-Y132)/Y132)*100,0),0)</f>
        <v>11.194029850746269</v>
      </c>
      <c r="AB133" s="5">
        <v>0.320464566082374</v>
      </c>
      <c r="AC133">
        <v>1420</v>
      </c>
      <c r="AD133">
        <f>IF(A132=Emisiones_CO2_CO2eq_LA[[#This Row],[País]],IFERROR(Emisiones_CO2_CO2eq_LA[[#This Row],[Emisiones Fugitivas (kilotoneladas CO₂e)]]-AC132,0),0)</f>
        <v>160</v>
      </c>
      <c r="AE133" s="5">
        <f>IF(A132=Emisiones_CO2_CO2eq_LA[[#This Row],[País]],IFERROR(((Emisiones_CO2_CO2eq_LA[[#This Row],[Emisiones Fugitivas (kilotoneladas CO₂e)]]-AC132)/AC132)*100,0),0)</f>
        <v>12.698412698412698</v>
      </c>
      <c r="AF133" s="5">
        <v>3.0540918378320198E-2</v>
      </c>
      <c r="AG133">
        <v>20200</v>
      </c>
      <c r="AH133">
        <f>IF(A132=Emisiones_CO2_CO2eq_LA[[#This Row],[País]],IFERROR(Emisiones_CO2_CO2eq_LA[[#This Row],[Electricidad y Calor (kilotoneladas CO₂e)]]-AG132,0),0)</f>
        <v>5100</v>
      </c>
      <c r="AI133" s="5">
        <f>IF(A132=Emisiones_CO2_CO2eq_LA[[#This Row],[País]],IFERROR(((Emisiones_CO2_CO2eq_LA[[#This Row],[Electricidad y Calor (kilotoneladas CO₂e)]]-AG132)/AG132)*100,0),0)</f>
        <v>33.774834437086092</v>
      </c>
      <c r="AJ133" s="5">
        <v>0.43445531777610402</v>
      </c>
    </row>
    <row r="134" spans="1:36" x14ac:dyDescent="0.25">
      <c r="A134" t="s">
        <v>72</v>
      </c>
      <c r="B134" t="s">
        <v>72</v>
      </c>
      <c r="C134" t="s">
        <v>73</v>
      </c>
      <c r="D134">
        <v>2014</v>
      </c>
      <c r="E134">
        <v>4700</v>
      </c>
      <c r="F134">
        <f>IF(A133=Emisiones_CO2_CO2eq_LA[[#This Row],[País]],IFERROR(Emisiones_CO2_CO2eq_LA[[#This Row],[Edificios (kilotoneladas CO₂e)]]-E133,0),0)</f>
        <v>200</v>
      </c>
      <c r="G134" s="5">
        <f>IF(A133=Emisiones_CO2_CO2eq_LA[[#This Row],[País]],IFERROR(((Emisiones_CO2_CO2eq_LA[[#This Row],[Edificios (kilotoneladas CO₂e)]]-E133)/E133)*100,0),0)</f>
        <v>4.4444444444444446</v>
      </c>
      <c r="H134" s="5">
        <v>0.10006813149378301</v>
      </c>
      <c r="I134">
        <v>5560</v>
      </c>
      <c r="J134">
        <f>IF(A133=Emisiones_CO2_CO2eq_LA[[#This Row],[País]],IFERROR(Emisiones_CO2_CO2eq_LA[[#This Row],[Industria (kilotoneladas CO₂e)]]-I133,0),0)</f>
        <v>510</v>
      </c>
      <c r="K134" s="5">
        <f>IF(A133=Emisiones_CO2_CO2eq_LA[[#This Row],[País]],IFERROR(((Emisiones_CO2_CO2eq_LA[[#This Row],[Industria (kilotoneladas CO₂e)]]-I133)/I133)*100,0),0)</f>
        <v>10.099009900990099</v>
      </c>
      <c r="L134" s="5">
        <v>0.118378470447964</v>
      </c>
      <c r="M134">
        <v>17380</v>
      </c>
      <c r="N134">
        <f>IF(A133=Emisiones_CO2_CO2eq_LA[[#This Row],[País]],IFERROR(Emisiones_CO2_CO2eq_LA[[#This Row],[UCTUS (kilotoneladas CO₂e)]]-M133,0),0)</f>
        <v>2100</v>
      </c>
      <c r="O134" s="5">
        <f>IF(A133=Emisiones_CO2_CO2eq_LA[[#This Row],[País]],IFERROR(((Emisiones_CO2_CO2eq_LA[[#This Row],[UCTUS (kilotoneladas CO₂e)]]-M133)/M133)*100,0),0)</f>
        <v>13.743455497382199</v>
      </c>
      <c r="P134" s="5">
        <v>0.37003917560892502</v>
      </c>
      <c r="Q134">
        <v>9500</v>
      </c>
      <c r="R134">
        <f>IF(A133=Emisiones_CO2_CO2eq_LA[[#This Row],[País]],IFERROR(Emisiones_CO2_CO2eq_LA[[#This Row],[Otras Quemas de Combustible (kilotoneladas CO₂e)]]-Q133,0),0)</f>
        <v>600</v>
      </c>
      <c r="S134" s="5">
        <f>IF(A133=Emisiones_CO2_CO2eq_LA[[#This Row],[País]],IFERROR(((Emisiones_CO2_CO2eq_LA[[#This Row],[Otras Quemas de Combustible (kilotoneladas CO₂e)]]-Q133)/Q133)*100,0),0)</f>
        <v>6.7415730337078648</v>
      </c>
      <c r="T134" s="5">
        <v>0.2</v>
      </c>
      <c r="U134">
        <v>28100</v>
      </c>
      <c r="V134">
        <f>IF(A133=Emisiones_CO2_CO2eq_LA[[#This Row],[País]],IFERROR(Emisiones_CO2_CO2eq_LA[[#This Row],[Transporte (kilotoneladas CO₂e)]]-U133,0),0)</f>
        <v>1100</v>
      </c>
      <c r="W134" s="5">
        <f>IF(A133=Emisiones_CO2_CO2eq_LA[[#This Row],[País]],IFERROR(((Emisiones_CO2_CO2eq_LA[[#This Row],[Transporte (kilotoneladas CO₂e)]]-U133)/U133)*100,0),0)</f>
        <v>4.0740740740740744</v>
      </c>
      <c r="X134" s="5">
        <v>0.59827967978197905</v>
      </c>
      <c r="Y134">
        <v>15400</v>
      </c>
      <c r="Z134">
        <f>IF(A133=Emisiones_CO2_CO2eq_LA[[#This Row],[País]],IFERROR(Emisiones_CO2_CO2eq_LA[[#This Row],[Manufactura y Construcción (kilotoneladas CO₂e)]]-Y133,0),0)</f>
        <v>500</v>
      </c>
      <c r="AA134" s="5">
        <f>IF(A133=Emisiones_CO2_CO2eq_LA[[#This Row],[País]],IFERROR(((Emisiones_CO2_CO2eq_LA[[#This Row],[Manufactura y Construcción (kilotoneladas CO₂e)]]-Y133)/Y133)*100,0),0)</f>
        <v>3.3557046979865772</v>
      </c>
      <c r="AB134" s="5">
        <v>0.32788281383069301</v>
      </c>
      <c r="AC134">
        <v>1310</v>
      </c>
      <c r="AD134">
        <f>IF(A133=Emisiones_CO2_CO2eq_LA[[#This Row],[País]],IFERROR(Emisiones_CO2_CO2eq_LA[[#This Row],[Emisiones Fugitivas (kilotoneladas CO₂e)]]-AC133,0),0)</f>
        <v>-110</v>
      </c>
      <c r="AE134" s="5">
        <f>IF(A133=Emisiones_CO2_CO2eq_LA[[#This Row],[País]],IFERROR(((Emisiones_CO2_CO2eq_LA[[#This Row],[Emisiones Fugitivas (kilotoneladas CO₂e)]]-AC133)/AC133)*100,0),0)</f>
        <v>-7.7464788732394361</v>
      </c>
      <c r="AF134" s="5">
        <v>2.7891330267416099E-2</v>
      </c>
      <c r="AG134">
        <v>20800</v>
      </c>
      <c r="AH134">
        <f>IF(A133=Emisiones_CO2_CO2eq_LA[[#This Row],[País]],IFERROR(Emisiones_CO2_CO2eq_LA[[#This Row],[Electricidad y Calor (kilotoneladas CO₂e)]]-AG133,0),0)</f>
        <v>600</v>
      </c>
      <c r="AI134" s="5">
        <f>IF(A133=Emisiones_CO2_CO2eq_LA[[#This Row],[País]],IFERROR(((Emisiones_CO2_CO2eq_LA[[#This Row],[Electricidad y Calor (kilotoneladas CO₂e)]]-AG133)/AG133)*100,0),0)</f>
        <v>2.9702970297029703</v>
      </c>
      <c r="AJ134" s="5">
        <v>0.44285470958950701</v>
      </c>
    </row>
    <row r="135" spans="1:36" x14ac:dyDescent="0.25">
      <c r="A135" t="s">
        <v>72</v>
      </c>
      <c r="B135" t="s">
        <v>72</v>
      </c>
      <c r="C135" t="s">
        <v>73</v>
      </c>
      <c r="D135">
        <v>2015</v>
      </c>
      <c r="E135">
        <v>4500</v>
      </c>
      <c r="F135">
        <f>IF(A134=Emisiones_CO2_CO2eq_LA[[#This Row],[País]],IFERROR(Emisiones_CO2_CO2eq_LA[[#This Row],[Edificios (kilotoneladas CO₂e)]]-E134,0),0)</f>
        <v>-200</v>
      </c>
      <c r="G135" s="5">
        <f>IF(A134=Emisiones_CO2_CO2eq_LA[[#This Row],[País]],IFERROR(((Emisiones_CO2_CO2eq_LA[[#This Row],[Edificios (kilotoneladas CO₂e)]]-E134)/E134)*100,0),0)</f>
        <v>-4.2553191489361701</v>
      </c>
      <c r="H135" s="5">
        <v>9.4694976957555604E-2</v>
      </c>
      <c r="I135">
        <v>5910</v>
      </c>
      <c r="J135">
        <f>IF(A134=Emisiones_CO2_CO2eq_LA[[#This Row],[País]],IFERROR(Emisiones_CO2_CO2eq_LA[[#This Row],[Industria (kilotoneladas CO₂e)]]-I134,0),0)</f>
        <v>350</v>
      </c>
      <c r="K135" s="5">
        <f>IF(A134=Emisiones_CO2_CO2eq_LA[[#This Row],[País]],IFERROR(((Emisiones_CO2_CO2eq_LA[[#This Row],[Industria (kilotoneladas CO₂e)]]-I134)/I134)*100,0),0)</f>
        <v>6.2949640287769784</v>
      </c>
      <c r="L135" s="5">
        <v>0.124366069737589</v>
      </c>
      <c r="M135">
        <v>16090</v>
      </c>
      <c r="N135">
        <f>IF(A134=Emisiones_CO2_CO2eq_LA[[#This Row],[País]],IFERROR(Emisiones_CO2_CO2eq_LA[[#This Row],[UCTUS (kilotoneladas CO₂e)]]-M134,0),0)</f>
        <v>-1290</v>
      </c>
      <c r="O135" s="5">
        <f>IF(A134=Emisiones_CO2_CO2eq_LA[[#This Row],[País]],IFERROR(((Emisiones_CO2_CO2eq_LA[[#This Row],[UCTUS (kilotoneladas CO₂e)]]-M134)/M134)*100,0),0)</f>
        <v>-7.4223245109321061</v>
      </c>
      <c r="P135" s="5">
        <v>0.33858715094379299</v>
      </c>
      <c r="Q135">
        <v>7400</v>
      </c>
      <c r="R135">
        <f>IF(A134=Emisiones_CO2_CO2eq_LA[[#This Row],[País]],IFERROR(Emisiones_CO2_CO2eq_LA[[#This Row],[Otras Quemas de Combustible (kilotoneladas CO₂e)]]-Q134,0),0)</f>
        <v>-2100</v>
      </c>
      <c r="S135" s="5">
        <f>IF(A134=Emisiones_CO2_CO2eq_LA[[#This Row],[País]],IFERROR(((Emisiones_CO2_CO2eq_LA[[#This Row],[Otras Quemas de Combustible (kilotoneladas CO₂e)]]-Q134)/Q134)*100,0),0)</f>
        <v>-22.105263157894736</v>
      </c>
      <c r="T135" s="5">
        <v>0.16</v>
      </c>
      <c r="U135">
        <v>30300</v>
      </c>
      <c r="V135">
        <f>IF(A134=Emisiones_CO2_CO2eq_LA[[#This Row],[País]],IFERROR(Emisiones_CO2_CO2eq_LA[[#This Row],[Transporte (kilotoneladas CO₂e)]]-U134,0),0)</f>
        <v>2200</v>
      </c>
      <c r="W135" s="5">
        <f>IF(A134=Emisiones_CO2_CO2eq_LA[[#This Row],[País]],IFERROR(((Emisiones_CO2_CO2eq_LA[[#This Row],[Transporte (kilotoneladas CO₂e)]]-U134)/U134)*100,0),0)</f>
        <v>7.8291814946619214</v>
      </c>
      <c r="X135" s="5">
        <v>0.63761284484754099</v>
      </c>
      <c r="Y135">
        <v>13800</v>
      </c>
      <c r="Z135">
        <f>IF(A134=Emisiones_CO2_CO2eq_LA[[#This Row],[País]],IFERROR(Emisiones_CO2_CO2eq_LA[[#This Row],[Manufactura y Construcción (kilotoneladas CO₂e)]]-Y134,0),0)</f>
        <v>-1600</v>
      </c>
      <c r="AA135" s="5">
        <f>IF(A134=Emisiones_CO2_CO2eq_LA[[#This Row],[País]],IFERROR(((Emisiones_CO2_CO2eq_LA[[#This Row],[Manufactura y Construcción (kilotoneladas CO₂e)]]-Y134)/Y134)*100,0),0)</f>
        <v>-10.38961038961039</v>
      </c>
      <c r="AB135" s="5">
        <v>0.29039792933650299</v>
      </c>
      <c r="AC135">
        <v>1310</v>
      </c>
      <c r="AD135">
        <f>IF(A134=Emisiones_CO2_CO2eq_LA[[#This Row],[País]],IFERROR(Emisiones_CO2_CO2eq_LA[[#This Row],[Emisiones Fugitivas (kilotoneladas CO₂e)]]-AC134,0),0)</f>
        <v>0</v>
      </c>
      <c r="AE135" s="5">
        <f>IF(A134=Emisiones_CO2_CO2eq_LA[[#This Row],[País]],IFERROR(((Emisiones_CO2_CO2eq_LA[[#This Row],[Emisiones Fugitivas (kilotoneladas CO₂e)]]-AC134)/AC134)*100,0),0)</f>
        <v>0</v>
      </c>
      <c r="AF135" s="5">
        <v>2.7566759958754999E-2</v>
      </c>
      <c r="AG135">
        <v>22300</v>
      </c>
      <c r="AH135">
        <f>IF(A134=Emisiones_CO2_CO2eq_LA[[#This Row],[País]],IFERROR(Emisiones_CO2_CO2eq_LA[[#This Row],[Electricidad y Calor (kilotoneladas CO₂e)]]-AG134,0),0)</f>
        <v>1500</v>
      </c>
      <c r="AI135" s="5">
        <f>IF(A134=Emisiones_CO2_CO2eq_LA[[#This Row],[País]],IFERROR(((Emisiones_CO2_CO2eq_LA[[#This Row],[Electricidad y Calor (kilotoneladas CO₂e)]]-AG134)/AG134)*100,0),0)</f>
        <v>7.2115384615384608</v>
      </c>
      <c r="AJ135" s="5">
        <v>0.46926621914521999</v>
      </c>
    </row>
    <row r="136" spans="1:36" x14ac:dyDescent="0.25">
      <c r="A136" t="s">
        <v>72</v>
      </c>
      <c r="B136" t="s">
        <v>72</v>
      </c>
      <c r="C136" t="s">
        <v>73</v>
      </c>
      <c r="D136">
        <v>2016</v>
      </c>
      <c r="E136">
        <v>4700</v>
      </c>
      <c r="F136">
        <f>IF(A135=Emisiones_CO2_CO2eq_LA[[#This Row],[País]],IFERROR(Emisiones_CO2_CO2eq_LA[[#This Row],[Edificios (kilotoneladas CO₂e)]]-E135,0),0)</f>
        <v>200</v>
      </c>
      <c r="G136" s="5">
        <f>IF(A135=Emisiones_CO2_CO2eq_LA[[#This Row],[País]],IFERROR(((Emisiones_CO2_CO2eq_LA[[#This Row],[Edificios (kilotoneladas CO₂e)]]-E135)/E135)*100,0),0)</f>
        <v>4.4444444444444446</v>
      </c>
      <c r="H136" s="5">
        <v>9.7560975609756101E-2</v>
      </c>
      <c r="I136">
        <v>5910</v>
      </c>
      <c r="J136">
        <f>IF(A135=Emisiones_CO2_CO2eq_LA[[#This Row],[País]],IFERROR(Emisiones_CO2_CO2eq_LA[[#This Row],[Industria (kilotoneladas CO₂e)]]-I135,0),0)</f>
        <v>0</v>
      </c>
      <c r="K136" s="5">
        <f>IF(A135=Emisiones_CO2_CO2eq_LA[[#This Row],[País]],IFERROR(((Emisiones_CO2_CO2eq_LA[[#This Row],[Industria (kilotoneladas CO₂e)]]-I135)/I135)*100,0),0)</f>
        <v>0</v>
      </c>
      <c r="L136" s="5">
        <v>0.12267773741567201</v>
      </c>
      <c r="M136">
        <v>33140</v>
      </c>
      <c r="N136">
        <f>IF(A135=Emisiones_CO2_CO2eq_LA[[#This Row],[País]],IFERROR(Emisiones_CO2_CO2eq_LA[[#This Row],[UCTUS (kilotoneladas CO₂e)]]-M135,0),0)</f>
        <v>17050</v>
      </c>
      <c r="O136" s="5">
        <f>IF(A135=Emisiones_CO2_CO2eq_LA[[#This Row],[País]],IFERROR(((Emisiones_CO2_CO2eq_LA[[#This Row],[UCTUS (kilotoneladas CO₂e)]]-M135)/M135)*100,0),0)</f>
        <v>105.96643878185208</v>
      </c>
      <c r="P136" s="5">
        <v>0.68790866632070502</v>
      </c>
      <c r="Q136">
        <v>7200</v>
      </c>
      <c r="R136">
        <f>IF(A135=Emisiones_CO2_CO2eq_LA[[#This Row],[País]],IFERROR(Emisiones_CO2_CO2eq_LA[[#This Row],[Otras Quemas de Combustible (kilotoneladas CO₂e)]]-Q135,0),0)</f>
        <v>-200</v>
      </c>
      <c r="S136" s="5">
        <f>IF(A135=Emisiones_CO2_CO2eq_LA[[#This Row],[País]],IFERROR(((Emisiones_CO2_CO2eq_LA[[#This Row],[Otras Quemas de Combustible (kilotoneladas CO₂e)]]-Q135)/Q135)*100,0),0)</f>
        <v>-2.7027027027027026</v>
      </c>
      <c r="T136" s="5">
        <v>0.15</v>
      </c>
      <c r="U136">
        <v>31500</v>
      </c>
      <c r="V136">
        <f>IF(A135=Emisiones_CO2_CO2eq_LA[[#This Row],[País]],IFERROR(Emisiones_CO2_CO2eq_LA[[#This Row],[Transporte (kilotoneladas CO₂e)]]-U135,0),0)</f>
        <v>1200</v>
      </c>
      <c r="W136" s="5">
        <f>IF(A135=Emisiones_CO2_CO2eq_LA[[#This Row],[País]],IFERROR(((Emisiones_CO2_CO2eq_LA[[#This Row],[Transporte (kilotoneladas CO₂e)]]-U135)/U135)*100,0),0)</f>
        <v>3.9603960396039604</v>
      </c>
      <c r="X136" s="5">
        <v>0.65386611312921605</v>
      </c>
      <c r="Y136">
        <v>14700</v>
      </c>
      <c r="Z136">
        <f>IF(A135=Emisiones_CO2_CO2eq_LA[[#This Row],[País]],IFERROR(Emisiones_CO2_CO2eq_LA[[#This Row],[Manufactura y Construcción (kilotoneladas CO₂e)]]-Y135,0),0)</f>
        <v>900</v>
      </c>
      <c r="AA136" s="5">
        <f>IF(A135=Emisiones_CO2_CO2eq_LA[[#This Row],[País]],IFERROR(((Emisiones_CO2_CO2eq_LA[[#This Row],[Manufactura y Construcción (kilotoneladas CO₂e)]]-Y135)/Y135)*100,0),0)</f>
        <v>6.5217391304347823</v>
      </c>
      <c r="AB136" s="5">
        <v>0.30513751946030099</v>
      </c>
      <c r="AC136">
        <v>1310</v>
      </c>
      <c r="AD136">
        <f>IF(A135=Emisiones_CO2_CO2eq_LA[[#This Row],[País]],IFERROR(Emisiones_CO2_CO2eq_LA[[#This Row],[Emisiones Fugitivas (kilotoneladas CO₂e)]]-AC135,0),0)</f>
        <v>0</v>
      </c>
      <c r="AE136" s="5">
        <f>IF(A135=Emisiones_CO2_CO2eq_LA[[#This Row],[País]],IFERROR(((Emisiones_CO2_CO2eq_LA[[#This Row],[Emisiones Fugitivas (kilotoneladas CO₂e)]]-AC135)/AC135)*100,0),0)</f>
        <v>0</v>
      </c>
      <c r="AF136" s="5">
        <v>2.71925272444213E-2</v>
      </c>
      <c r="AG136">
        <v>28000</v>
      </c>
      <c r="AH136">
        <f>IF(A135=Emisiones_CO2_CO2eq_LA[[#This Row],[País]],IFERROR(Emisiones_CO2_CO2eq_LA[[#This Row],[Electricidad y Calor (kilotoneladas CO₂e)]]-AG135,0),0)</f>
        <v>5700</v>
      </c>
      <c r="AI136" s="5">
        <f>IF(A135=Emisiones_CO2_CO2eq_LA[[#This Row],[País]],IFERROR(((Emisiones_CO2_CO2eq_LA[[#This Row],[Electricidad y Calor (kilotoneladas CO₂e)]]-AG135)/AG135)*100,0),0)</f>
        <v>25.560538116591928</v>
      </c>
      <c r="AJ136" s="5">
        <v>0.58121432278152496</v>
      </c>
    </row>
    <row r="137" spans="1:36" x14ac:dyDescent="0.25">
      <c r="A137" t="s">
        <v>80</v>
      </c>
      <c r="B137" t="s">
        <v>80</v>
      </c>
      <c r="C137" t="s">
        <v>81</v>
      </c>
      <c r="D137">
        <v>1990</v>
      </c>
      <c r="E137">
        <v>100</v>
      </c>
      <c r="F137">
        <f>IF(A136=Emisiones_CO2_CO2eq_LA[[#This Row],[País]],IFERROR(Emisiones_CO2_CO2eq_LA[[#This Row],[Edificios (kilotoneladas CO₂e)]]-E136,0),0)</f>
        <v>0</v>
      </c>
      <c r="G137" s="5">
        <f>IF(A136=Emisiones_CO2_CO2eq_LA[[#This Row],[País]],IFERROR(((Emisiones_CO2_CO2eq_LA[[#This Row],[Edificios (kilotoneladas CO₂e)]]-E136)/E136)*100,0),0)</f>
        <v>0</v>
      </c>
      <c r="H137" s="5">
        <v>3.2061558191728103E-2</v>
      </c>
      <c r="I137">
        <v>270</v>
      </c>
      <c r="J137">
        <f>IF(A136=Emisiones_CO2_CO2eq_LA[[#This Row],[País]],IFERROR(Emisiones_CO2_CO2eq_LA[[#This Row],[Industria (kilotoneladas CO₂e)]]-I136,0),0)</f>
        <v>0</v>
      </c>
      <c r="K137" s="5">
        <f>IF(A136=Emisiones_CO2_CO2eq_LA[[#This Row],[País]],IFERROR(((Emisiones_CO2_CO2eq_LA[[#This Row],[Industria (kilotoneladas CO₂e)]]-I136)/I136)*100,0),0)</f>
        <v>0</v>
      </c>
      <c r="L137" s="5">
        <v>8.6566207117665897E-2</v>
      </c>
      <c r="M137">
        <v>6340</v>
      </c>
      <c r="N137">
        <f>IF(A136=Emisiones_CO2_CO2eq_LA[[#This Row],[País]],IFERROR(Emisiones_CO2_CO2eq_LA[[#This Row],[UCTUS (kilotoneladas CO₂e)]]-M136,0),0)</f>
        <v>0</v>
      </c>
      <c r="O137" s="5">
        <f>IF(A136=Emisiones_CO2_CO2eq_LA[[#This Row],[País]],IFERROR(((Emisiones_CO2_CO2eq_LA[[#This Row],[UCTUS (kilotoneladas CO₂e)]]-M136)/M136)*100,0),0)</f>
        <v>0</v>
      </c>
      <c r="P137" s="5">
        <v>2.03270278935556</v>
      </c>
      <c r="Q137">
        <v>0</v>
      </c>
      <c r="R137">
        <f>IF(A136=Emisiones_CO2_CO2eq_LA[[#This Row],[País]],IFERROR(Emisiones_CO2_CO2eq_LA[[#This Row],[Otras Quemas de Combustible (kilotoneladas CO₂e)]]-Q136,0),0)</f>
        <v>0</v>
      </c>
      <c r="S137" s="5">
        <f>IF(A136=Emisiones_CO2_CO2eq_LA[[#This Row],[País]],IFERROR(((Emisiones_CO2_CO2eq_LA[[#This Row],[Otras Quemas de Combustible (kilotoneladas CO₂e)]]-Q136)/Q136)*100,0),0)</f>
        <v>0</v>
      </c>
      <c r="T137" s="6">
        <v>0</v>
      </c>
      <c r="U137">
        <v>1600</v>
      </c>
      <c r="V137">
        <f>IF(A136=Emisiones_CO2_CO2eq_LA[[#This Row],[País]],IFERROR(Emisiones_CO2_CO2eq_LA[[#This Row],[Transporte (kilotoneladas CO₂e)]]-U136,0),0)</f>
        <v>0</v>
      </c>
      <c r="W137" s="5">
        <f>IF(A136=Emisiones_CO2_CO2eq_LA[[#This Row],[País]],IFERROR(((Emisiones_CO2_CO2eq_LA[[#This Row],[Transporte (kilotoneladas CO₂e)]]-U136)/U136)*100,0),0)</f>
        <v>0</v>
      </c>
      <c r="X137" s="5">
        <v>0.51298493106764997</v>
      </c>
      <c r="Y137">
        <v>700</v>
      </c>
      <c r="Z137">
        <f>IF(A136=Emisiones_CO2_CO2eq_LA[[#This Row],[País]],IFERROR(Emisiones_CO2_CO2eq_LA[[#This Row],[Manufactura y Construcción (kilotoneladas CO₂e)]]-Y136,0),0)</f>
        <v>0</v>
      </c>
      <c r="AA137" s="5">
        <f>IF(A136=Emisiones_CO2_CO2eq_LA[[#This Row],[País]],IFERROR(((Emisiones_CO2_CO2eq_LA[[#This Row],[Manufactura y Construcción (kilotoneladas CO₂e)]]-Y136)/Y136)*100,0),0)</f>
        <v>0</v>
      </c>
      <c r="AB137" s="5">
        <v>0.224430907342096</v>
      </c>
      <c r="AC137">
        <v>0</v>
      </c>
      <c r="AD137">
        <f>IF(A136=Emisiones_CO2_CO2eq_LA[[#This Row],[País]],IFERROR(Emisiones_CO2_CO2eq_LA[[#This Row],[Emisiones Fugitivas (kilotoneladas CO₂e)]]-AC136,0),0)</f>
        <v>0</v>
      </c>
      <c r="AE137" s="5">
        <f>IF(A136=Emisiones_CO2_CO2eq_LA[[#This Row],[País]],IFERROR(((Emisiones_CO2_CO2eq_LA[[#This Row],[Emisiones Fugitivas (kilotoneladas CO₂e)]]-AC136)/AC136)*100,0),0)</f>
        <v>0</v>
      </c>
      <c r="AF137" s="5">
        <v>0</v>
      </c>
      <c r="AG137">
        <v>100</v>
      </c>
      <c r="AH137">
        <f>IF(A136=Emisiones_CO2_CO2eq_LA[[#This Row],[País]],IFERROR(Emisiones_CO2_CO2eq_LA[[#This Row],[Electricidad y Calor (kilotoneladas CO₂e)]]-AG136,0),0)</f>
        <v>0</v>
      </c>
      <c r="AI137" s="5">
        <f>IF(A136=Emisiones_CO2_CO2eq_LA[[#This Row],[País]],IFERROR(((Emisiones_CO2_CO2eq_LA[[#This Row],[Electricidad y Calor (kilotoneladas CO₂e)]]-AG136)/AG136)*100,0),0)</f>
        <v>0</v>
      </c>
      <c r="AJ137" s="5">
        <v>3.2061558191728103E-2</v>
      </c>
    </row>
    <row r="138" spans="1:36" x14ac:dyDescent="0.25">
      <c r="A138" t="s">
        <v>80</v>
      </c>
      <c r="B138" t="s">
        <v>80</v>
      </c>
      <c r="C138" t="s">
        <v>81</v>
      </c>
      <c r="D138">
        <v>1991</v>
      </c>
      <c r="E138">
        <v>100</v>
      </c>
      <c r="F138">
        <f>IF(A137=Emisiones_CO2_CO2eq_LA[[#This Row],[País]],IFERROR(Emisiones_CO2_CO2eq_LA[[#This Row],[Edificios (kilotoneladas CO₂e)]]-E137,0),0)</f>
        <v>0</v>
      </c>
      <c r="G138" s="5">
        <f>IF(A137=Emisiones_CO2_CO2eq_LA[[#This Row],[País]],IFERROR(((Emisiones_CO2_CO2eq_LA[[#This Row],[Edificios (kilotoneladas CO₂e)]]-E137)/E137)*100,0),0)</f>
        <v>0</v>
      </c>
      <c r="H138" s="5">
        <v>3.12304809494066E-2</v>
      </c>
      <c r="I138">
        <v>300</v>
      </c>
      <c r="J138">
        <f>IF(A137=Emisiones_CO2_CO2eq_LA[[#This Row],[País]],IFERROR(Emisiones_CO2_CO2eq_LA[[#This Row],[Industria (kilotoneladas CO₂e)]]-I137,0),0)</f>
        <v>30</v>
      </c>
      <c r="K138" s="5">
        <f>IF(A137=Emisiones_CO2_CO2eq_LA[[#This Row],[País]],IFERROR(((Emisiones_CO2_CO2eq_LA[[#This Row],[Industria (kilotoneladas CO₂e)]]-I137)/I137)*100,0),0)</f>
        <v>11.111111111111111</v>
      </c>
      <c r="L138" s="5">
        <v>9.36914428482198E-2</v>
      </c>
      <c r="M138">
        <v>6340</v>
      </c>
      <c r="N138">
        <f>IF(A137=Emisiones_CO2_CO2eq_LA[[#This Row],[País]],IFERROR(Emisiones_CO2_CO2eq_LA[[#This Row],[UCTUS (kilotoneladas CO₂e)]]-M137,0),0)</f>
        <v>0</v>
      </c>
      <c r="O138" s="5">
        <f>IF(A137=Emisiones_CO2_CO2eq_LA[[#This Row],[País]],IFERROR(((Emisiones_CO2_CO2eq_LA[[#This Row],[UCTUS (kilotoneladas CO₂e)]]-M137)/M137)*100,0),0)</f>
        <v>0</v>
      </c>
      <c r="P138" s="5">
        <v>1.9800124921923701</v>
      </c>
      <c r="Q138">
        <v>100</v>
      </c>
      <c r="R138">
        <f>IF(A137=Emisiones_CO2_CO2eq_LA[[#This Row],[País]],IFERROR(Emisiones_CO2_CO2eq_LA[[#This Row],[Otras Quemas de Combustible (kilotoneladas CO₂e)]]-Q137,0),0)</f>
        <v>100</v>
      </c>
      <c r="S138" s="5">
        <f>IF(A137=Emisiones_CO2_CO2eq_LA[[#This Row],[País]],IFERROR(((Emisiones_CO2_CO2eq_LA[[#This Row],[Otras Quemas de Combustible (kilotoneladas CO₂e)]]-Q137)/Q137)*100,0),0)</f>
        <v>0</v>
      </c>
      <c r="T138" s="5">
        <v>0.03</v>
      </c>
      <c r="U138">
        <v>1600</v>
      </c>
      <c r="V138">
        <f>IF(A137=Emisiones_CO2_CO2eq_LA[[#This Row],[País]],IFERROR(Emisiones_CO2_CO2eq_LA[[#This Row],[Transporte (kilotoneladas CO₂e)]]-U137,0),0)</f>
        <v>0</v>
      </c>
      <c r="W138" s="5">
        <f>IF(A137=Emisiones_CO2_CO2eq_LA[[#This Row],[País]],IFERROR(((Emisiones_CO2_CO2eq_LA[[#This Row],[Transporte (kilotoneladas CO₂e)]]-U137)/U137)*100,0),0)</f>
        <v>0</v>
      </c>
      <c r="X138" s="5">
        <v>0.49968769519050599</v>
      </c>
      <c r="Y138">
        <v>600</v>
      </c>
      <c r="Z138">
        <f>IF(A137=Emisiones_CO2_CO2eq_LA[[#This Row],[País]],IFERROR(Emisiones_CO2_CO2eq_LA[[#This Row],[Manufactura y Construcción (kilotoneladas CO₂e)]]-Y137,0),0)</f>
        <v>-100</v>
      </c>
      <c r="AA138" s="5">
        <f>IF(A137=Emisiones_CO2_CO2eq_LA[[#This Row],[País]],IFERROR(((Emisiones_CO2_CO2eq_LA[[#This Row],[Manufactura y Construcción (kilotoneladas CO₂e)]]-Y137)/Y137)*100,0),0)</f>
        <v>-14.285714285714285</v>
      </c>
      <c r="AB138" s="5">
        <v>0.18738288569643899</v>
      </c>
      <c r="AC138">
        <v>0</v>
      </c>
      <c r="AD138">
        <f>IF(A137=Emisiones_CO2_CO2eq_LA[[#This Row],[País]],IFERROR(Emisiones_CO2_CO2eq_LA[[#This Row],[Emisiones Fugitivas (kilotoneladas CO₂e)]]-AC137,0),0)</f>
        <v>0</v>
      </c>
      <c r="AE138" s="5">
        <f>IF(A137=Emisiones_CO2_CO2eq_LA[[#This Row],[País]],IFERROR(((Emisiones_CO2_CO2eq_LA[[#This Row],[Emisiones Fugitivas (kilotoneladas CO₂e)]]-AC137)/AC137)*100,0),0)</f>
        <v>0</v>
      </c>
      <c r="AF138" s="5">
        <v>0</v>
      </c>
      <c r="AG138">
        <v>300</v>
      </c>
      <c r="AH138">
        <f>IF(A137=Emisiones_CO2_CO2eq_LA[[#This Row],[País]],IFERROR(Emisiones_CO2_CO2eq_LA[[#This Row],[Electricidad y Calor (kilotoneladas CO₂e)]]-AG137,0),0)</f>
        <v>200</v>
      </c>
      <c r="AI138" s="5">
        <f>IF(A137=Emisiones_CO2_CO2eq_LA[[#This Row],[País]],IFERROR(((Emisiones_CO2_CO2eq_LA[[#This Row],[Electricidad y Calor (kilotoneladas CO₂e)]]-AG137)/AG137)*100,0),0)</f>
        <v>200</v>
      </c>
      <c r="AJ138" s="5">
        <v>9.36914428482198E-2</v>
      </c>
    </row>
    <row r="139" spans="1:36" x14ac:dyDescent="0.25">
      <c r="A139" t="s">
        <v>80</v>
      </c>
      <c r="B139" t="s">
        <v>80</v>
      </c>
      <c r="C139" t="s">
        <v>81</v>
      </c>
      <c r="D139">
        <v>1992</v>
      </c>
      <c r="E139">
        <v>100</v>
      </c>
      <c r="F139">
        <f>IF(A138=Emisiones_CO2_CO2eq_LA[[#This Row],[País]],IFERROR(Emisiones_CO2_CO2eq_LA[[#This Row],[Edificios (kilotoneladas CO₂e)]]-E138,0),0)</f>
        <v>0</v>
      </c>
      <c r="G139" s="5">
        <f>IF(A138=Emisiones_CO2_CO2eq_LA[[#This Row],[País]],IFERROR(((Emisiones_CO2_CO2eq_LA[[#This Row],[Edificios (kilotoneladas CO₂e)]]-E138)/E138)*100,0),0)</f>
        <v>0</v>
      </c>
      <c r="H139" s="5">
        <v>3.0422878004259201E-2</v>
      </c>
      <c r="I139">
        <v>300</v>
      </c>
      <c r="J139">
        <f>IF(A138=Emisiones_CO2_CO2eq_LA[[#This Row],[País]],IFERROR(Emisiones_CO2_CO2eq_LA[[#This Row],[Industria (kilotoneladas CO₂e)]]-I138,0),0)</f>
        <v>0</v>
      </c>
      <c r="K139" s="5">
        <f>IF(A138=Emisiones_CO2_CO2eq_LA[[#This Row],[País]],IFERROR(((Emisiones_CO2_CO2eq_LA[[#This Row],[Industria (kilotoneladas CO₂e)]]-I138)/I138)*100,0),0)</f>
        <v>0</v>
      </c>
      <c r="L139" s="5">
        <v>9.12686340127776E-2</v>
      </c>
      <c r="M139">
        <v>6340</v>
      </c>
      <c r="N139">
        <f>IF(A138=Emisiones_CO2_CO2eq_LA[[#This Row],[País]],IFERROR(Emisiones_CO2_CO2eq_LA[[#This Row],[UCTUS (kilotoneladas CO₂e)]]-M138,0),0)</f>
        <v>0</v>
      </c>
      <c r="O139" s="5">
        <f>IF(A138=Emisiones_CO2_CO2eq_LA[[#This Row],[País]],IFERROR(((Emisiones_CO2_CO2eq_LA[[#This Row],[UCTUS (kilotoneladas CO₂e)]]-M138)/M138)*100,0),0)</f>
        <v>0</v>
      </c>
      <c r="P139" s="5">
        <v>1.92881046547003</v>
      </c>
      <c r="Q139">
        <v>100</v>
      </c>
      <c r="R139">
        <f>IF(A138=Emisiones_CO2_CO2eq_LA[[#This Row],[País]],IFERROR(Emisiones_CO2_CO2eq_LA[[#This Row],[Otras Quemas de Combustible (kilotoneladas CO₂e)]]-Q138,0),0)</f>
        <v>0</v>
      </c>
      <c r="S139" s="5">
        <f>IF(A138=Emisiones_CO2_CO2eq_LA[[#This Row],[País]],IFERROR(((Emisiones_CO2_CO2eq_LA[[#This Row],[Otras Quemas de Combustible (kilotoneladas CO₂e)]]-Q138)/Q138)*100,0),0)</f>
        <v>0</v>
      </c>
      <c r="T139" s="5">
        <v>0.03</v>
      </c>
      <c r="U139">
        <v>2400</v>
      </c>
      <c r="V139">
        <f>IF(A138=Emisiones_CO2_CO2eq_LA[[#This Row],[País]],IFERROR(Emisiones_CO2_CO2eq_LA[[#This Row],[Transporte (kilotoneladas CO₂e)]]-U138,0),0)</f>
        <v>800</v>
      </c>
      <c r="W139" s="5">
        <f>IF(A138=Emisiones_CO2_CO2eq_LA[[#This Row],[País]],IFERROR(((Emisiones_CO2_CO2eq_LA[[#This Row],[Transporte (kilotoneladas CO₂e)]]-U138)/U138)*100,0),0)</f>
        <v>50</v>
      </c>
      <c r="X139" s="5">
        <v>0.73014907210222002</v>
      </c>
      <c r="Y139">
        <v>500</v>
      </c>
      <c r="Z139">
        <f>IF(A138=Emisiones_CO2_CO2eq_LA[[#This Row],[País]],IFERROR(Emisiones_CO2_CO2eq_LA[[#This Row],[Manufactura y Construcción (kilotoneladas CO₂e)]]-Y138,0),0)</f>
        <v>-100</v>
      </c>
      <c r="AA139" s="5">
        <f>IF(A138=Emisiones_CO2_CO2eq_LA[[#This Row],[País]],IFERROR(((Emisiones_CO2_CO2eq_LA[[#This Row],[Manufactura y Construcción (kilotoneladas CO₂e)]]-Y138)/Y138)*100,0),0)</f>
        <v>-16.666666666666664</v>
      </c>
      <c r="AB139" s="5">
        <v>0.15211439002129601</v>
      </c>
      <c r="AC139">
        <v>0</v>
      </c>
      <c r="AD139">
        <f>IF(A138=Emisiones_CO2_CO2eq_LA[[#This Row],[País]],IFERROR(Emisiones_CO2_CO2eq_LA[[#This Row],[Emisiones Fugitivas (kilotoneladas CO₂e)]]-AC138,0),0)</f>
        <v>0</v>
      </c>
      <c r="AE139" s="5">
        <f>IF(A138=Emisiones_CO2_CO2eq_LA[[#This Row],[País]],IFERROR(((Emisiones_CO2_CO2eq_LA[[#This Row],[Emisiones Fugitivas (kilotoneladas CO₂e)]]-AC138)/AC138)*100,0),0)</f>
        <v>0</v>
      </c>
      <c r="AF139" s="5">
        <v>0</v>
      </c>
      <c r="AG139">
        <v>700</v>
      </c>
      <c r="AH139">
        <f>IF(A138=Emisiones_CO2_CO2eq_LA[[#This Row],[País]],IFERROR(Emisiones_CO2_CO2eq_LA[[#This Row],[Electricidad y Calor (kilotoneladas CO₂e)]]-AG138,0),0)</f>
        <v>400</v>
      </c>
      <c r="AI139" s="5">
        <f>IF(A138=Emisiones_CO2_CO2eq_LA[[#This Row],[País]],IFERROR(((Emisiones_CO2_CO2eq_LA[[#This Row],[Electricidad y Calor (kilotoneladas CO₂e)]]-AG138)/AG138)*100,0),0)</f>
        <v>133.33333333333331</v>
      </c>
      <c r="AJ139" s="5">
        <v>0.212960146029814</v>
      </c>
    </row>
    <row r="140" spans="1:36" x14ac:dyDescent="0.25">
      <c r="A140" t="s">
        <v>80</v>
      </c>
      <c r="B140" t="s">
        <v>80</v>
      </c>
      <c r="C140" t="s">
        <v>81</v>
      </c>
      <c r="D140">
        <v>1993</v>
      </c>
      <c r="E140">
        <v>200</v>
      </c>
      <c r="F140">
        <f>IF(A139=Emisiones_CO2_CO2eq_LA[[#This Row],[País]],IFERROR(Emisiones_CO2_CO2eq_LA[[#This Row],[Edificios (kilotoneladas CO₂e)]]-E139,0),0)</f>
        <v>100</v>
      </c>
      <c r="G140" s="5">
        <f>IF(A139=Emisiones_CO2_CO2eq_LA[[#This Row],[País]],IFERROR(((Emisiones_CO2_CO2eq_LA[[#This Row],[Edificios (kilotoneladas CO₂e)]]-E139)/E139)*100,0),0)</f>
        <v>100</v>
      </c>
      <c r="H140" s="5">
        <v>5.9311981020166001E-2</v>
      </c>
      <c r="I140">
        <v>370</v>
      </c>
      <c r="J140">
        <f>IF(A139=Emisiones_CO2_CO2eq_LA[[#This Row],[País]],IFERROR(Emisiones_CO2_CO2eq_LA[[#This Row],[Industria (kilotoneladas CO₂e)]]-I139,0),0)</f>
        <v>70</v>
      </c>
      <c r="K140" s="5">
        <f>IF(A139=Emisiones_CO2_CO2eq_LA[[#This Row],[País]],IFERROR(((Emisiones_CO2_CO2eq_LA[[#This Row],[Industria (kilotoneladas CO₂e)]]-I139)/I139)*100,0),0)</f>
        <v>23.333333333333332</v>
      </c>
      <c r="L140" s="5">
        <v>0.10972716488730699</v>
      </c>
      <c r="M140">
        <v>6340</v>
      </c>
      <c r="N140">
        <f>IF(A139=Emisiones_CO2_CO2eq_LA[[#This Row],[País]],IFERROR(Emisiones_CO2_CO2eq_LA[[#This Row],[UCTUS (kilotoneladas CO₂e)]]-M139,0),0)</f>
        <v>0</v>
      </c>
      <c r="O140" s="5">
        <f>IF(A139=Emisiones_CO2_CO2eq_LA[[#This Row],[País]],IFERROR(((Emisiones_CO2_CO2eq_LA[[#This Row],[UCTUS (kilotoneladas CO₂e)]]-M139)/M139)*100,0),0)</f>
        <v>0</v>
      </c>
      <c r="P140" s="5">
        <v>1.8801897983392599</v>
      </c>
      <c r="Q140">
        <v>200</v>
      </c>
      <c r="R140">
        <f>IF(A139=Emisiones_CO2_CO2eq_LA[[#This Row],[País]],IFERROR(Emisiones_CO2_CO2eq_LA[[#This Row],[Otras Quemas de Combustible (kilotoneladas CO₂e)]]-Q139,0),0)</f>
        <v>100</v>
      </c>
      <c r="S140" s="5">
        <f>IF(A139=Emisiones_CO2_CO2eq_LA[[#This Row],[País]],IFERROR(((Emisiones_CO2_CO2eq_LA[[#This Row],[Otras Quemas de Combustible (kilotoneladas CO₂e)]]-Q139)/Q139)*100,0),0)</f>
        <v>100</v>
      </c>
      <c r="T140" s="5">
        <v>0.06</v>
      </c>
      <c r="U140">
        <v>2500</v>
      </c>
      <c r="V140">
        <f>IF(A139=Emisiones_CO2_CO2eq_LA[[#This Row],[País]],IFERROR(Emisiones_CO2_CO2eq_LA[[#This Row],[Transporte (kilotoneladas CO₂e)]]-U139,0),0)</f>
        <v>100</v>
      </c>
      <c r="W140" s="5">
        <f>IF(A139=Emisiones_CO2_CO2eq_LA[[#This Row],[País]],IFERROR(((Emisiones_CO2_CO2eq_LA[[#This Row],[Transporte (kilotoneladas CO₂e)]]-U139)/U139)*100,0),0)</f>
        <v>4.1666666666666661</v>
      </c>
      <c r="X140" s="5">
        <v>0.74139976275207498</v>
      </c>
      <c r="Y140">
        <v>600</v>
      </c>
      <c r="Z140">
        <f>IF(A139=Emisiones_CO2_CO2eq_LA[[#This Row],[País]],IFERROR(Emisiones_CO2_CO2eq_LA[[#This Row],[Manufactura y Construcción (kilotoneladas CO₂e)]]-Y139,0),0)</f>
        <v>100</v>
      </c>
      <c r="AA140" s="5">
        <f>IF(A139=Emisiones_CO2_CO2eq_LA[[#This Row],[País]],IFERROR(((Emisiones_CO2_CO2eq_LA[[#This Row],[Manufactura y Construcción (kilotoneladas CO₂e)]]-Y139)/Y139)*100,0),0)</f>
        <v>20</v>
      </c>
      <c r="AB140" s="5">
        <v>0.17793594306049801</v>
      </c>
      <c r="AC140">
        <v>0</v>
      </c>
      <c r="AD140">
        <f>IF(A139=Emisiones_CO2_CO2eq_LA[[#This Row],[País]],IFERROR(Emisiones_CO2_CO2eq_LA[[#This Row],[Emisiones Fugitivas (kilotoneladas CO₂e)]]-AC139,0),0)</f>
        <v>0</v>
      </c>
      <c r="AE140" s="5">
        <f>IF(A139=Emisiones_CO2_CO2eq_LA[[#This Row],[País]],IFERROR(((Emisiones_CO2_CO2eq_LA[[#This Row],[Emisiones Fugitivas (kilotoneladas CO₂e)]]-AC139)/AC139)*100,0),0)</f>
        <v>0</v>
      </c>
      <c r="AF140" s="5">
        <v>0</v>
      </c>
      <c r="AG140">
        <v>500</v>
      </c>
      <c r="AH140">
        <f>IF(A139=Emisiones_CO2_CO2eq_LA[[#This Row],[País]],IFERROR(Emisiones_CO2_CO2eq_LA[[#This Row],[Electricidad y Calor (kilotoneladas CO₂e)]]-AG139,0),0)</f>
        <v>-200</v>
      </c>
      <c r="AI140" s="5">
        <f>IF(A139=Emisiones_CO2_CO2eq_LA[[#This Row],[País]],IFERROR(((Emisiones_CO2_CO2eq_LA[[#This Row],[Electricidad y Calor (kilotoneladas CO₂e)]]-AG139)/AG139)*100,0),0)</f>
        <v>-28.571428571428569</v>
      </c>
      <c r="AJ140" s="5">
        <v>0.14827995255041501</v>
      </c>
    </row>
    <row r="141" spans="1:36" x14ac:dyDescent="0.25">
      <c r="A141" t="s">
        <v>80</v>
      </c>
      <c r="B141" t="s">
        <v>80</v>
      </c>
      <c r="C141" t="s">
        <v>81</v>
      </c>
      <c r="D141">
        <v>1994</v>
      </c>
      <c r="E141">
        <v>200</v>
      </c>
      <c r="F141">
        <f>IF(A140=Emisiones_CO2_CO2eq_LA[[#This Row],[País]],IFERROR(Emisiones_CO2_CO2eq_LA[[#This Row],[Edificios (kilotoneladas CO₂e)]]-E140,0),0)</f>
        <v>0</v>
      </c>
      <c r="G141" s="5">
        <f>IF(A140=Emisiones_CO2_CO2eq_LA[[#This Row],[País]],IFERROR(((Emisiones_CO2_CO2eq_LA[[#This Row],[Edificios (kilotoneladas CO₂e)]]-E140)/E140)*100,0),0)</f>
        <v>0</v>
      </c>
      <c r="H141" s="5">
        <v>5.78201792425556E-2</v>
      </c>
      <c r="I141">
        <v>400</v>
      </c>
      <c r="J141">
        <f>IF(A140=Emisiones_CO2_CO2eq_LA[[#This Row],[País]],IFERROR(Emisiones_CO2_CO2eq_LA[[#This Row],[Industria (kilotoneladas CO₂e)]]-I140,0),0)</f>
        <v>30</v>
      </c>
      <c r="K141" s="5">
        <f>IF(A140=Emisiones_CO2_CO2eq_LA[[#This Row],[País]],IFERROR(((Emisiones_CO2_CO2eq_LA[[#This Row],[Industria (kilotoneladas CO₂e)]]-I140)/I140)*100,0),0)</f>
        <v>8.1081081081081088</v>
      </c>
      <c r="L141" s="5">
        <v>0.11564035848511101</v>
      </c>
      <c r="M141">
        <v>6340</v>
      </c>
      <c r="N141">
        <f>IF(A140=Emisiones_CO2_CO2eq_LA[[#This Row],[País]],IFERROR(Emisiones_CO2_CO2eq_LA[[#This Row],[UCTUS (kilotoneladas CO₂e)]]-M140,0),0)</f>
        <v>0</v>
      </c>
      <c r="O141" s="5">
        <f>IF(A140=Emisiones_CO2_CO2eq_LA[[#This Row],[País]],IFERROR(((Emisiones_CO2_CO2eq_LA[[#This Row],[UCTUS (kilotoneladas CO₂e)]]-M140)/M140)*100,0),0)</f>
        <v>0</v>
      </c>
      <c r="P141" s="5">
        <v>1.83289968198901</v>
      </c>
      <c r="Q141">
        <v>200</v>
      </c>
      <c r="R141">
        <f>IF(A140=Emisiones_CO2_CO2eq_LA[[#This Row],[País]],IFERROR(Emisiones_CO2_CO2eq_LA[[#This Row],[Otras Quemas de Combustible (kilotoneladas CO₂e)]]-Q140,0),0)</f>
        <v>0</v>
      </c>
      <c r="S141" s="5">
        <f>IF(A140=Emisiones_CO2_CO2eq_LA[[#This Row],[País]],IFERROR(((Emisiones_CO2_CO2eq_LA[[#This Row],[Otras Quemas de Combustible (kilotoneladas CO₂e)]]-Q140)/Q140)*100,0),0)</f>
        <v>0</v>
      </c>
      <c r="T141" s="5">
        <v>0.06</v>
      </c>
      <c r="U141">
        <v>2600</v>
      </c>
      <c r="V141">
        <f>IF(A140=Emisiones_CO2_CO2eq_LA[[#This Row],[País]],IFERROR(Emisiones_CO2_CO2eq_LA[[#This Row],[Transporte (kilotoneladas CO₂e)]]-U140,0),0)</f>
        <v>100</v>
      </c>
      <c r="W141" s="5">
        <f>IF(A140=Emisiones_CO2_CO2eq_LA[[#This Row],[País]],IFERROR(((Emisiones_CO2_CO2eq_LA[[#This Row],[Transporte (kilotoneladas CO₂e)]]-U140)/U140)*100,0),0)</f>
        <v>4</v>
      </c>
      <c r="X141" s="5">
        <v>0.75166233015322304</v>
      </c>
      <c r="Y141">
        <v>600</v>
      </c>
      <c r="Z141">
        <f>IF(A140=Emisiones_CO2_CO2eq_LA[[#This Row],[País]],IFERROR(Emisiones_CO2_CO2eq_LA[[#This Row],[Manufactura y Construcción (kilotoneladas CO₂e)]]-Y140,0),0)</f>
        <v>0</v>
      </c>
      <c r="AA141" s="5">
        <f>IF(A140=Emisiones_CO2_CO2eq_LA[[#This Row],[País]],IFERROR(((Emisiones_CO2_CO2eq_LA[[#This Row],[Manufactura y Construcción (kilotoneladas CO₂e)]]-Y140)/Y140)*100,0),0)</f>
        <v>0</v>
      </c>
      <c r="AB141" s="5">
        <v>0.17346053772766601</v>
      </c>
      <c r="AC141">
        <v>0</v>
      </c>
      <c r="AD141">
        <f>IF(A140=Emisiones_CO2_CO2eq_LA[[#This Row],[País]],IFERROR(Emisiones_CO2_CO2eq_LA[[#This Row],[Emisiones Fugitivas (kilotoneladas CO₂e)]]-AC140,0),0)</f>
        <v>0</v>
      </c>
      <c r="AE141" s="5">
        <f>IF(A140=Emisiones_CO2_CO2eq_LA[[#This Row],[País]],IFERROR(((Emisiones_CO2_CO2eq_LA[[#This Row],[Emisiones Fugitivas (kilotoneladas CO₂e)]]-AC140)/AC140)*100,0),0)</f>
        <v>0</v>
      </c>
      <c r="AF141" s="5">
        <v>0</v>
      </c>
      <c r="AG141">
        <v>900</v>
      </c>
      <c r="AH141">
        <f>IF(A140=Emisiones_CO2_CO2eq_LA[[#This Row],[País]],IFERROR(Emisiones_CO2_CO2eq_LA[[#This Row],[Electricidad y Calor (kilotoneladas CO₂e)]]-AG140,0),0)</f>
        <v>400</v>
      </c>
      <c r="AI141" s="5">
        <f>IF(A140=Emisiones_CO2_CO2eq_LA[[#This Row],[País]],IFERROR(((Emisiones_CO2_CO2eq_LA[[#This Row],[Electricidad y Calor (kilotoneladas CO₂e)]]-AG140)/AG140)*100,0),0)</f>
        <v>80</v>
      </c>
      <c r="AJ141" s="5">
        <v>0.26019080659150001</v>
      </c>
    </row>
    <row r="142" spans="1:36" x14ac:dyDescent="0.25">
      <c r="A142" t="s">
        <v>80</v>
      </c>
      <c r="B142" t="s">
        <v>80</v>
      </c>
      <c r="C142" t="s">
        <v>81</v>
      </c>
      <c r="D142">
        <v>1995</v>
      </c>
      <c r="E142">
        <v>200</v>
      </c>
      <c r="F142">
        <f>IF(A141=Emisiones_CO2_CO2eq_LA[[#This Row],[País]],IFERROR(Emisiones_CO2_CO2eq_LA[[#This Row],[Edificios (kilotoneladas CO₂e)]]-E141,0),0)</f>
        <v>0</v>
      </c>
      <c r="G142" s="5">
        <f>IF(A141=Emisiones_CO2_CO2eq_LA[[#This Row],[País]],IFERROR(((Emisiones_CO2_CO2eq_LA[[#This Row],[Edificios (kilotoneladas CO₂e)]]-E141)/E141)*100,0),0)</f>
        <v>0</v>
      </c>
      <c r="H142" s="5">
        <v>5.6401579244218798E-2</v>
      </c>
      <c r="I142">
        <v>370</v>
      </c>
      <c r="J142">
        <f>IF(A141=Emisiones_CO2_CO2eq_LA[[#This Row],[País]],IFERROR(Emisiones_CO2_CO2eq_LA[[#This Row],[Industria (kilotoneladas CO₂e)]]-I141,0),0)</f>
        <v>-30</v>
      </c>
      <c r="K142" s="5">
        <f>IF(A141=Emisiones_CO2_CO2eq_LA[[#This Row],[País]],IFERROR(((Emisiones_CO2_CO2eq_LA[[#This Row],[Industria (kilotoneladas CO₂e)]]-I141)/I141)*100,0),0)</f>
        <v>-7.5</v>
      </c>
      <c r="L142" s="5">
        <v>0.104342921601804</v>
      </c>
      <c r="M142">
        <v>6340</v>
      </c>
      <c r="N142">
        <f>IF(A141=Emisiones_CO2_CO2eq_LA[[#This Row],[País]],IFERROR(Emisiones_CO2_CO2eq_LA[[#This Row],[UCTUS (kilotoneladas CO₂e)]]-M141,0),0)</f>
        <v>0</v>
      </c>
      <c r="O142" s="5">
        <f>IF(A141=Emisiones_CO2_CO2eq_LA[[#This Row],[País]],IFERROR(((Emisiones_CO2_CO2eq_LA[[#This Row],[UCTUS (kilotoneladas CO₂e)]]-M141)/M141)*100,0),0)</f>
        <v>0</v>
      </c>
      <c r="P142" s="5">
        <v>1.78793006204173</v>
      </c>
      <c r="Q142">
        <v>200</v>
      </c>
      <c r="R142">
        <f>IF(A141=Emisiones_CO2_CO2eq_LA[[#This Row],[País]],IFERROR(Emisiones_CO2_CO2eq_LA[[#This Row],[Otras Quemas de Combustible (kilotoneladas CO₂e)]]-Q141,0),0)</f>
        <v>0</v>
      </c>
      <c r="S142" s="5">
        <f>IF(A141=Emisiones_CO2_CO2eq_LA[[#This Row],[País]],IFERROR(((Emisiones_CO2_CO2eq_LA[[#This Row],[Otras Quemas de Combustible (kilotoneladas CO₂e)]]-Q141)/Q141)*100,0),0)</f>
        <v>0</v>
      </c>
      <c r="T142" s="5">
        <v>0.06</v>
      </c>
      <c r="U142">
        <v>2600</v>
      </c>
      <c r="V142">
        <f>IF(A141=Emisiones_CO2_CO2eq_LA[[#This Row],[País]],IFERROR(Emisiones_CO2_CO2eq_LA[[#This Row],[Transporte (kilotoneladas CO₂e)]]-U141,0),0)</f>
        <v>0</v>
      </c>
      <c r="W142" s="5">
        <f>IF(A141=Emisiones_CO2_CO2eq_LA[[#This Row],[País]],IFERROR(((Emisiones_CO2_CO2eq_LA[[#This Row],[Transporte (kilotoneladas CO₂e)]]-U141)/U141)*100,0),0)</f>
        <v>0</v>
      </c>
      <c r="X142" s="5">
        <v>0.73322053017484401</v>
      </c>
      <c r="Y142">
        <v>700</v>
      </c>
      <c r="Z142">
        <f>IF(A141=Emisiones_CO2_CO2eq_LA[[#This Row],[País]],IFERROR(Emisiones_CO2_CO2eq_LA[[#This Row],[Manufactura y Construcción (kilotoneladas CO₂e)]]-Y141,0),0)</f>
        <v>100</v>
      </c>
      <c r="AA142" s="5">
        <f>IF(A141=Emisiones_CO2_CO2eq_LA[[#This Row],[País]],IFERROR(((Emisiones_CO2_CO2eq_LA[[#This Row],[Manufactura y Construcción (kilotoneladas CO₂e)]]-Y141)/Y141)*100,0),0)</f>
        <v>16.666666666666664</v>
      </c>
      <c r="AB142" s="5">
        <v>0.19740552735476499</v>
      </c>
      <c r="AC142">
        <v>0</v>
      </c>
      <c r="AD142">
        <f>IF(A141=Emisiones_CO2_CO2eq_LA[[#This Row],[País]],IFERROR(Emisiones_CO2_CO2eq_LA[[#This Row],[Emisiones Fugitivas (kilotoneladas CO₂e)]]-AC141,0),0)</f>
        <v>0</v>
      </c>
      <c r="AE142" s="5">
        <f>IF(A141=Emisiones_CO2_CO2eq_LA[[#This Row],[País]],IFERROR(((Emisiones_CO2_CO2eq_LA[[#This Row],[Emisiones Fugitivas (kilotoneladas CO₂e)]]-AC141)/AC141)*100,0),0)</f>
        <v>0</v>
      </c>
      <c r="AF142" s="5">
        <v>0</v>
      </c>
      <c r="AG142">
        <v>900</v>
      </c>
      <c r="AH142">
        <f>IF(A141=Emisiones_CO2_CO2eq_LA[[#This Row],[País]],IFERROR(Emisiones_CO2_CO2eq_LA[[#This Row],[Electricidad y Calor (kilotoneladas CO₂e)]]-AG141,0),0)</f>
        <v>0</v>
      </c>
      <c r="AI142" s="5">
        <f>IF(A141=Emisiones_CO2_CO2eq_LA[[#This Row],[País]],IFERROR(((Emisiones_CO2_CO2eq_LA[[#This Row],[Electricidad y Calor (kilotoneladas CO₂e)]]-AG141)/AG141)*100,0),0)</f>
        <v>0</v>
      </c>
      <c r="AJ142" s="5">
        <v>0.25380710659898398</v>
      </c>
    </row>
    <row r="143" spans="1:36" x14ac:dyDescent="0.25">
      <c r="A143" t="s">
        <v>80</v>
      </c>
      <c r="B143" t="s">
        <v>80</v>
      </c>
      <c r="C143" t="s">
        <v>81</v>
      </c>
      <c r="D143">
        <v>1996</v>
      </c>
      <c r="E143">
        <v>200</v>
      </c>
      <c r="F143">
        <f>IF(A142=Emisiones_CO2_CO2eq_LA[[#This Row],[País]],IFERROR(Emisiones_CO2_CO2eq_LA[[#This Row],[Edificios (kilotoneladas CO₂e)]]-E142,0),0)</f>
        <v>0</v>
      </c>
      <c r="G143" s="5">
        <f>IF(A142=Emisiones_CO2_CO2eq_LA[[#This Row],[País]],IFERROR(((Emisiones_CO2_CO2eq_LA[[#This Row],[Edificios (kilotoneladas CO₂e)]]-E142)/E142)*100,0),0)</f>
        <v>0</v>
      </c>
      <c r="H143" s="5">
        <v>5.5066079295154099E-2</v>
      </c>
      <c r="I143">
        <v>360</v>
      </c>
      <c r="J143">
        <f>IF(A142=Emisiones_CO2_CO2eq_LA[[#This Row],[País]],IFERROR(Emisiones_CO2_CO2eq_LA[[#This Row],[Industria (kilotoneladas CO₂e)]]-I142,0),0)</f>
        <v>-10</v>
      </c>
      <c r="K143" s="5">
        <f>IF(A142=Emisiones_CO2_CO2eq_LA[[#This Row],[País]],IFERROR(((Emisiones_CO2_CO2eq_LA[[#This Row],[Industria (kilotoneladas CO₂e)]]-I142)/I142)*100,0),0)</f>
        <v>-2.7027027027027026</v>
      </c>
      <c r="L143" s="5">
        <v>9.9118942731277498E-2</v>
      </c>
      <c r="M143">
        <v>6300</v>
      </c>
      <c r="N143">
        <f>IF(A142=Emisiones_CO2_CO2eq_LA[[#This Row],[País]],IFERROR(Emisiones_CO2_CO2eq_LA[[#This Row],[UCTUS (kilotoneladas CO₂e)]]-M142,0),0)</f>
        <v>-40</v>
      </c>
      <c r="O143" s="5">
        <f>IF(A142=Emisiones_CO2_CO2eq_LA[[#This Row],[País]],IFERROR(((Emisiones_CO2_CO2eq_LA[[#This Row],[UCTUS (kilotoneladas CO₂e)]]-M142)/M142)*100,0),0)</f>
        <v>-0.63091482649842268</v>
      </c>
      <c r="P143" s="5">
        <v>1.7345814977973499</v>
      </c>
      <c r="Q143">
        <v>200</v>
      </c>
      <c r="R143">
        <f>IF(A142=Emisiones_CO2_CO2eq_LA[[#This Row],[País]],IFERROR(Emisiones_CO2_CO2eq_LA[[#This Row],[Otras Quemas de Combustible (kilotoneladas CO₂e)]]-Q142,0),0)</f>
        <v>0</v>
      </c>
      <c r="S143" s="5">
        <f>IF(A142=Emisiones_CO2_CO2eq_LA[[#This Row],[País]],IFERROR(((Emisiones_CO2_CO2eq_LA[[#This Row],[Otras Quemas de Combustible (kilotoneladas CO₂e)]]-Q142)/Q142)*100,0),0)</f>
        <v>0</v>
      </c>
      <c r="T143" s="5">
        <v>0.06</v>
      </c>
      <c r="U143">
        <v>2600</v>
      </c>
      <c r="V143">
        <f>IF(A142=Emisiones_CO2_CO2eq_LA[[#This Row],[País]],IFERROR(Emisiones_CO2_CO2eq_LA[[#This Row],[Transporte (kilotoneladas CO₂e)]]-U142,0),0)</f>
        <v>0</v>
      </c>
      <c r="W143" s="5">
        <f>IF(A142=Emisiones_CO2_CO2eq_LA[[#This Row],[País]],IFERROR(((Emisiones_CO2_CO2eq_LA[[#This Row],[Transporte (kilotoneladas CO₂e)]]-U142)/U142)*100,0),0)</f>
        <v>0</v>
      </c>
      <c r="X143" s="5">
        <v>0.71585903083700397</v>
      </c>
      <c r="Y143">
        <v>700</v>
      </c>
      <c r="Z143">
        <f>IF(A142=Emisiones_CO2_CO2eq_LA[[#This Row],[País]],IFERROR(Emisiones_CO2_CO2eq_LA[[#This Row],[Manufactura y Construcción (kilotoneladas CO₂e)]]-Y142,0),0)</f>
        <v>0</v>
      </c>
      <c r="AA143" s="5">
        <f>IF(A142=Emisiones_CO2_CO2eq_LA[[#This Row],[País]],IFERROR(((Emisiones_CO2_CO2eq_LA[[#This Row],[Manufactura y Construcción (kilotoneladas CO₂e)]]-Y142)/Y142)*100,0),0)</f>
        <v>0</v>
      </c>
      <c r="AB143" s="5">
        <v>0.19273127753303901</v>
      </c>
      <c r="AC143">
        <v>0</v>
      </c>
      <c r="AD143">
        <f>IF(A142=Emisiones_CO2_CO2eq_LA[[#This Row],[País]],IFERROR(Emisiones_CO2_CO2eq_LA[[#This Row],[Emisiones Fugitivas (kilotoneladas CO₂e)]]-AC142,0),0)</f>
        <v>0</v>
      </c>
      <c r="AE143" s="5">
        <f>IF(A142=Emisiones_CO2_CO2eq_LA[[#This Row],[País]],IFERROR(((Emisiones_CO2_CO2eq_LA[[#This Row],[Emisiones Fugitivas (kilotoneladas CO₂e)]]-AC142)/AC142)*100,0),0)</f>
        <v>0</v>
      </c>
      <c r="AF143" s="5">
        <v>0</v>
      </c>
      <c r="AG143">
        <v>500</v>
      </c>
      <c r="AH143">
        <f>IF(A142=Emisiones_CO2_CO2eq_LA[[#This Row],[País]],IFERROR(Emisiones_CO2_CO2eq_LA[[#This Row],[Electricidad y Calor (kilotoneladas CO₂e)]]-AG142,0),0)</f>
        <v>-400</v>
      </c>
      <c r="AI143" s="5">
        <f>IF(A142=Emisiones_CO2_CO2eq_LA[[#This Row],[País]],IFERROR(((Emisiones_CO2_CO2eq_LA[[#This Row],[Electricidad y Calor (kilotoneladas CO₂e)]]-AG142)/AG142)*100,0),0)</f>
        <v>-44.444444444444443</v>
      </c>
      <c r="AJ143" s="5">
        <v>0.13766519823788501</v>
      </c>
    </row>
    <row r="144" spans="1:36" x14ac:dyDescent="0.25">
      <c r="A144" t="s">
        <v>80</v>
      </c>
      <c r="B144" t="s">
        <v>80</v>
      </c>
      <c r="C144" t="s">
        <v>81</v>
      </c>
      <c r="D144">
        <v>1997</v>
      </c>
      <c r="E144">
        <v>200</v>
      </c>
      <c r="F144">
        <f>IF(A143=Emisiones_CO2_CO2eq_LA[[#This Row],[País]],IFERROR(Emisiones_CO2_CO2eq_LA[[#This Row],[Edificios (kilotoneladas CO₂e)]]-E143,0),0)</f>
        <v>0</v>
      </c>
      <c r="G144" s="5">
        <f>IF(A143=Emisiones_CO2_CO2eq_LA[[#This Row],[País]],IFERROR(((Emisiones_CO2_CO2eq_LA[[#This Row],[Edificios (kilotoneladas CO₂e)]]-E143)/E143)*100,0),0)</f>
        <v>0</v>
      </c>
      <c r="H144" s="5">
        <v>5.37778972842161E-2</v>
      </c>
      <c r="I144">
        <v>400</v>
      </c>
      <c r="J144">
        <f>IF(A143=Emisiones_CO2_CO2eq_LA[[#This Row],[País]],IFERROR(Emisiones_CO2_CO2eq_LA[[#This Row],[Industria (kilotoneladas CO₂e)]]-I143,0),0)</f>
        <v>40</v>
      </c>
      <c r="K144" s="5">
        <f>IF(A143=Emisiones_CO2_CO2eq_LA[[#This Row],[País]],IFERROR(((Emisiones_CO2_CO2eq_LA[[#This Row],[Industria (kilotoneladas CO₂e)]]-I143)/I143)*100,0),0)</f>
        <v>11.111111111111111</v>
      </c>
      <c r="L144" s="5">
        <v>0.10755579456843201</v>
      </c>
      <c r="M144">
        <v>6290</v>
      </c>
      <c r="N144">
        <f>IF(A143=Emisiones_CO2_CO2eq_LA[[#This Row],[País]],IFERROR(Emisiones_CO2_CO2eq_LA[[#This Row],[UCTUS (kilotoneladas CO₂e)]]-M143,0),0)</f>
        <v>-10</v>
      </c>
      <c r="O144" s="5">
        <f>IF(A143=Emisiones_CO2_CO2eq_LA[[#This Row],[País]],IFERROR(((Emisiones_CO2_CO2eq_LA[[#This Row],[UCTUS (kilotoneladas CO₂e)]]-M143)/M143)*100,0),0)</f>
        <v>-0.15873015873015872</v>
      </c>
      <c r="P144" s="5">
        <v>1.69131486958859</v>
      </c>
      <c r="Q144">
        <v>200</v>
      </c>
      <c r="R144">
        <f>IF(A143=Emisiones_CO2_CO2eq_LA[[#This Row],[País]],IFERROR(Emisiones_CO2_CO2eq_LA[[#This Row],[Otras Quemas de Combustible (kilotoneladas CO₂e)]]-Q143,0),0)</f>
        <v>0</v>
      </c>
      <c r="S144" s="5">
        <f>IF(A143=Emisiones_CO2_CO2eq_LA[[#This Row],[País]],IFERROR(((Emisiones_CO2_CO2eq_LA[[#This Row],[Otras Quemas de Combustible (kilotoneladas CO₂e)]]-Q143)/Q143)*100,0),0)</f>
        <v>0</v>
      </c>
      <c r="T144" s="5">
        <v>0.05</v>
      </c>
      <c r="U144">
        <v>2700</v>
      </c>
      <c r="V144">
        <f>IF(A143=Emisiones_CO2_CO2eq_LA[[#This Row],[País]],IFERROR(Emisiones_CO2_CO2eq_LA[[#This Row],[Transporte (kilotoneladas CO₂e)]]-U143,0),0)</f>
        <v>100</v>
      </c>
      <c r="W144" s="5">
        <f>IF(A143=Emisiones_CO2_CO2eq_LA[[#This Row],[País]],IFERROR(((Emisiones_CO2_CO2eq_LA[[#This Row],[Transporte (kilotoneladas CO₂e)]]-U143)/U143)*100,0),0)</f>
        <v>3.8461538461538463</v>
      </c>
      <c r="X144" s="5">
        <v>0.72600161333691804</v>
      </c>
      <c r="Y144">
        <v>700</v>
      </c>
      <c r="Z144">
        <f>IF(A143=Emisiones_CO2_CO2eq_LA[[#This Row],[País]],IFERROR(Emisiones_CO2_CO2eq_LA[[#This Row],[Manufactura y Construcción (kilotoneladas CO₂e)]]-Y143,0),0)</f>
        <v>0</v>
      </c>
      <c r="AA144" s="5">
        <f>IF(A143=Emisiones_CO2_CO2eq_LA[[#This Row],[País]],IFERROR(((Emisiones_CO2_CO2eq_LA[[#This Row],[Manufactura y Construcción (kilotoneladas CO₂e)]]-Y143)/Y143)*100,0),0)</f>
        <v>0</v>
      </c>
      <c r="AB144" s="5">
        <v>0.18822264049475601</v>
      </c>
      <c r="AC144">
        <v>0</v>
      </c>
      <c r="AD144">
        <f>IF(A143=Emisiones_CO2_CO2eq_LA[[#This Row],[País]],IFERROR(Emisiones_CO2_CO2eq_LA[[#This Row],[Emisiones Fugitivas (kilotoneladas CO₂e)]]-AC143,0),0)</f>
        <v>0</v>
      </c>
      <c r="AE144" s="5">
        <f>IF(A143=Emisiones_CO2_CO2eq_LA[[#This Row],[País]],IFERROR(((Emisiones_CO2_CO2eq_LA[[#This Row],[Emisiones Fugitivas (kilotoneladas CO₂e)]]-AC143)/AC143)*100,0),0)</f>
        <v>0</v>
      </c>
      <c r="AF144" s="5">
        <v>0</v>
      </c>
      <c r="AG144">
        <v>300</v>
      </c>
      <c r="AH144">
        <f>IF(A143=Emisiones_CO2_CO2eq_LA[[#This Row],[País]],IFERROR(Emisiones_CO2_CO2eq_LA[[#This Row],[Electricidad y Calor (kilotoneladas CO₂e)]]-AG143,0),0)</f>
        <v>-200</v>
      </c>
      <c r="AI144" s="5">
        <f>IF(A143=Emisiones_CO2_CO2eq_LA[[#This Row],[País]],IFERROR(((Emisiones_CO2_CO2eq_LA[[#This Row],[Electricidad y Calor (kilotoneladas CO₂e)]]-AG143)/AG143)*100,0),0)</f>
        <v>-40</v>
      </c>
      <c r="AJ144" s="5">
        <v>8.0666845926324199E-2</v>
      </c>
    </row>
    <row r="145" spans="1:36" x14ac:dyDescent="0.25">
      <c r="A145" t="s">
        <v>80</v>
      </c>
      <c r="B145" t="s">
        <v>80</v>
      </c>
      <c r="C145" t="s">
        <v>81</v>
      </c>
      <c r="D145">
        <v>1998</v>
      </c>
      <c r="E145">
        <v>200</v>
      </c>
      <c r="F145">
        <f>IF(A144=Emisiones_CO2_CO2eq_LA[[#This Row],[País]],IFERROR(Emisiones_CO2_CO2eq_LA[[#This Row],[Edificios (kilotoneladas CO₂e)]]-E144,0),0)</f>
        <v>0</v>
      </c>
      <c r="G145" s="5">
        <f>IF(A144=Emisiones_CO2_CO2eq_LA[[#This Row],[País]],IFERROR(((Emisiones_CO2_CO2eq_LA[[#This Row],[Edificios (kilotoneladas CO₂e)]]-E144)/E144)*100,0),0)</f>
        <v>0</v>
      </c>
      <c r="H145" s="5">
        <v>5.2576235541535198E-2</v>
      </c>
      <c r="I145">
        <v>460</v>
      </c>
      <c r="J145">
        <f>IF(A144=Emisiones_CO2_CO2eq_LA[[#This Row],[País]],IFERROR(Emisiones_CO2_CO2eq_LA[[#This Row],[Industria (kilotoneladas CO₂e)]]-I144,0),0)</f>
        <v>60</v>
      </c>
      <c r="K145" s="5">
        <f>IF(A144=Emisiones_CO2_CO2eq_LA[[#This Row],[País]],IFERROR(((Emisiones_CO2_CO2eq_LA[[#This Row],[Industria (kilotoneladas CO₂e)]]-I144)/I144)*100,0),0)</f>
        <v>15</v>
      </c>
      <c r="L145" s="5">
        <v>0.120925341745531</v>
      </c>
      <c r="M145">
        <v>6290</v>
      </c>
      <c r="N145">
        <f>IF(A144=Emisiones_CO2_CO2eq_LA[[#This Row],[País]],IFERROR(Emisiones_CO2_CO2eq_LA[[#This Row],[UCTUS (kilotoneladas CO₂e)]]-M144,0),0)</f>
        <v>0</v>
      </c>
      <c r="O145" s="5">
        <f>IF(A144=Emisiones_CO2_CO2eq_LA[[#This Row],[País]],IFERROR(((Emisiones_CO2_CO2eq_LA[[#This Row],[UCTUS (kilotoneladas CO₂e)]]-M144)/M144)*100,0),0)</f>
        <v>0</v>
      </c>
      <c r="P145" s="5">
        <v>1.6535226077812799</v>
      </c>
      <c r="Q145">
        <v>300</v>
      </c>
      <c r="R145">
        <f>IF(A144=Emisiones_CO2_CO2eq_LA[[#This Row],[País]],IFERROR(Emisiones_CO2_CO2eq_LA[[#This Row],[Otras Quemas de Combustible (kilotoneladas CO₂e)]]-Q144,0),0)</f>
        <v>100</v>
      </c>
      <c r="S145" s="5">
        <f>IF(A144=Emisiones_CO2_CO2eq_LA[[#This Row],[País]],IFERROR(((Emisiones_CO2_CO2eq_LA[[#This Row],[Otras Quemas de Combustible (kilotoneladas CO₂e)]]-Q144)/Q144)*100,0),0)</f>
        <v>50</v>
      </c>
      <c r="T145" s="5">
        <v>0.08</v>
      </c>
      <c r="U145">
        <v>3000</v>
      </c>
      <c r="V145">
        <f>IF(A144=Emisiones_CO2_CO2eq_LA[[#This Row],[País]],IFERROR(Emisiones_CO2_CO2eq_LA[[#This Row],[Transporte (kilotoneladas CO₂e)]]-U144,0),0)</f>
        <v>300</v>
      </c>
      <c r="W145" s="5">
        <f>IF(A144=Emisiones_CO2_CO2eq_LA[[#This Row],[País]],IFERROR(((Emisiones_CO2_CO2eq_LA[[#This Row],[Transporte (kilotoneladas CO₂e)]]-U144)/U144)*100,0),0)</f>
        <v>11.111111111111111</v>
      </c>
      <c r="X145" s="5">
        <v>0.78864353312302804</v>
      </c>
      <c r="Y145">
        <v>800</v>
      </c>
      <c r="Z145">
        <f>IF(A144=Emisiones_CO2_CO2eq_LA[[#This Row],[País]],IFERROR(Emisiones_CO2_CO2eq_LA[[#This Row],[Manufactura y Construcción (kilotoneladas CO₂e)]]-Y144,0),0)</f>
        <v>100</v>
      </c>
      <c r="AA145" s="5">
        <f>IF(A144=Emisiones_CO2_CO2eq_LA[[#This Row],[País]],IFERROR(((Emisiones_CO2_CO2eq_LA[[#This Row],[Manufactura y Construcción (kilotoneladas CO₂e)]]-Y144)/Y144)*100,0),0)</f>
        <v>14.285714285714285</v>
      </c>
      <c r="AB145" s="5">
        <v>0.21030494216614001</v>
      </c>
      <c r="AC145">
        <v>0</v>
      </c>
      <c r="AD145">
        <f>IF(A144=Emisiones_CO2_CO2eq_LA[[#This Row],[País]],IFERROR(Emisiones_CO2_CO2eq_LA[[#This Row],[Emisiones Fugitivas (kilotoneladas CO₂e)]]-AC144,0),0)</f>
        <v>0</v>
      </c>
      <c r="AE145" s="5">
        <f>IF(A144=Emisiones_CO2_CO2eq_LA[[#This Row],[País]],IFERROR(((Emisiones_CO2_CO2eq_LA[[#This Row],[Emisiones Fugitivas (kilotoneladas CO₂e)]]-AC144)/AC144)*100,0),0)</f>
        <v>0</v>
      </c>
      <c r="AF145" s="5">
        <v>0</v>
      </c>
      <c r="AG145">
        <v>400</v>
      </c>
      <c r="AH145">
        <f>IF(A144=Emisiones_CO2_CO2eq_LA[[#This Row],[País]],IFERROR(Emisiones_CO2_CO2eq_LA[[#This Row],[Electricidad y Calor (kilotoneladas CO₂e)]]-AG144,0),0)</f>
        <v>100</v>
      </c>
      <c r="AI145" s="5">
        <f>IF(A144=Emisiones_CO2_CO2eq_LA[[#This Row],[País]],IFERROR(((Emisiones_CO2_CO2eq_LA[[#This Row],[Electricidad y Calor (kilotoneladas CO₂e)]]-AG144)/AG144)*100,0),0)</f>
        <v>33.333333333333329</v>
      </c>
      <c r="AJ145" s="5">
        <v>0.10515247108307001</v>
      </c>
    </row>
    <row r="146" spans="1:36" x14ac:dyDescent="0.25">
      <c r="A146" t="s">
        <v>80</v>
      </c>
      <c r="B146" t="s">
        <v>80</v>
      </c>
      <c r="C146" t="s">
        <v>81</v>
      </c>
      <c r="D146">
        <v>1999</v>
      </c>
      <c r="E146">
        <v>200</v>
      </c>
      <c r="F146">
        <f>IF(A145=Emisiones_CO2_CO2eq_LA[[#This Row],[País]],IFERROR(Emisiones_CO2_CO2eq_LA[[#This Row],[Edificios (kilotoneladas CO₂e)]]-E145,0),0)</f>
        <v>0</v>
      </c>
      <c r="G146" s="5">
        <f>IF(A145=Emisiones_CO2_CO2eq_LA[[#This Row],[País]],IFERROR(((Emisiones_CO2_CO2eq_LA[[#This Row],[Edificios (kilotoneladas CO₂e)]]-E145)/E145)*100,0),0)</f>
        <v>0</v>
      </c>
      <c r="H146" s="5">
        <v>5.14800514800514E-2</v>
      </c>
      <c r="I146">
        <v>470</v>
      </c>
      <c r="J146">
        <f>IF(A145=Emisiones_CO2_CO2eq_LA[[#This Row],[País]],IFERROR(Emisiones_CO2_CO2eq_LA[[#This Row],[Industria (kilotoneladas CO₂e)]]-I145,0),0)</f>
        <v>10</v>
      </c>
      <c r="K146" s="5">
        <f>IF(A145=Emisiones_CO2_CO2eq_LA[[#This Row],[País]],IFERROR(((Emisiones_CO2_CO2eq_LA[[#This Row],[Industria (kilotoneladas CO₂e)]]-I145)/I145)*100,0),0)</f>
        <v>2.1739130434782608</v>
      </c>
      <c r="L146" s="5">
        <v>0.12097812097812</v>
      </c>
      <c r="M146">
        <v>6300</v>
      </c>
      <c r="N146">
        <f>IF(A145=Emisiones_CO2_CO2eq_LA[[#This Row],[País]],IFERROR(Emisiones_CO2_CO2eq_LA[[#This Row],[UCTUS (kilotoneladas CO₂e)]]-M145,0),0)</f>
        <v>10</v>
      </c>
      <c r="O146" s="5">
        <f>IF(A145=Emisiones_CO2_CO2eq_LA[[#This Row],[País]],IFERROR(((Emisiones_CO2_CO2eq_LA[[#This Row],[UCTUS (kilotoneladas CO₂e)]]-M145)/M145)*100,0),0)</f>
        <v>0.1589825119236884</v>
      </c>
      <c r="P146" s="5">
        <v>1.6216216216216199</v>
      </c>
      <c r="Q146">
        <v>300</v>
      </c>
      <c r="R146">
        <f>IF(A145=Emisiones_CO2_CO2eq_LA[[#This Row],[País]],IFERROR(Emisiones_CO2_CO2eq_LA[[#This Row],[Otras Quemas de Combustible (kilotoneladas CO₂e)]]-Q145,0),0)</f>
        <v>0</v>
      </c>
      <c r="S146" s="5">
        <f>IF(A145=Emisiones_CO2_CO2eq_LA[[#This Row],[País]],IFERROR(((Emisiones_CO2_CO2eq_LA[[#This Row],[Otras Quemas de Combustible (kilotoneladas CO₂e)]]-Q145)/Q145)*100,0),0)</f>
        <v>0</v>
      </c>
      <c r="T146" s="5">
        <v>0.08</v>
      </c>
      <c r="U146">
        <v>3100</v>
      </c>
      <c r="V146">
        <f>IF(A145=Emisiones_CO2_CO2eq_LA[[#This Row],[País]],IFERROR(Emisiones_CO2_CO2eq_LA[[#This Row],[Transporte (kilotoneladas CO₂e)]]-U145,0),0)</f>
        <v>100</v>
      </c>
      <c r="W146" s="5">
        <f>IF(A145=Emisiones_CO2_CO2eq_LA[[#This Row],[País]],IFERROR(((Emisiones_CO2_CO2eq_LA[[#This Row],[Transporte (kilotoneladas CO₂e)]]-U145)/U145)*100,0),0)</f>
        <v>3.3333333333333335</v>
      </c>
      <c r="X146" s="5">
        <v>0.79794079794079797</v>
      </c>
      <c r="Y146">
        <v>800</v>
      </c>
      <c r="Z146">
        <f>IF(A145=Emisiones_CO2_CO2eq_LA[[#This Row],[País]],IFERROR(Emisiones_CO2_CO2eq_LA[[#This Row],[Manufactura y Construcción (kilotoneladas CO₂e)]]-Y145,0),0)</f>
        <v>0</v>
      </c>
      <c r="AA146" s="5">
        <f>IF(A145=Emisiones_CO2_CO2eq_LA[[#This Row],[País]],IFERROR(((Emisiones_CO2_CO2eq_LA[[#This Row],[Manufactura y Construcción (kilotoneladas CO₂e)]]-Y145)/Y145)*100,0),0)</f>
        <v>0</v>
      </c>
      <c r="AB146" s="5">
        <v>0.20592020592020499</v>
      </c>
      <c r="AC146">
        <v>0</v>
      </c>
      <c r="AD146">
        <f>IF(A145=Emisiones_CO2_CO2eq_LA[[#This Row],[País]],IFERROR(Emisiones_CO2_CO2eq_LA[[#This Row],[Emisiones Fugitivas (kilotoneladas CO₂e)]]-AC145,0),0)</f>
        <v>0</v>
      </c>
      <c r="AE146" s="5">
        <f>IF(A145=Emisiones_CO2_CO2eq_LA[[#This Row],[País]],IFERROR(((Emisiones_CO2_CO2eq_LA[[#This Row],[Emisiones Fugitivas (kilotoneladas CO₂e)]]-AC145)/AC145)*100,0),0)</f>
        <v>0</v>
      </c>
      <c r="AF146" s="5">
        <v>0</v>
      </c>
      <c r="AG146">
        <v>100</v>
      </c>
      <c r="AH146">
        <f>IF(A145=Emisiones_CO2_CO2eq_LA[[#This Row],[País]],IFERROR(Emisiones_CO2_CO2eq_LA[[#This Row],[Electricidad y Calor (kilotoneladas CO₂e)]]-AG145,0),0)</f>
        <v>-300</v>
      </c>
      <c r="AI146" s="5">
        <f>IF(A145=Emisiones_CO2_CO2eq_LA[[#This Row],[País]],IFERROR(((Emisiones_CO2_CO2eq_LA[[#This Row],[Electricidad y Calor (kilotoneladas CO₂e)]]-AG145)/AG145)*100,0),0)</f>
        <v>-75</v>
      </c>
      <c r="AJ146" s="5">
        <v>2.57400257400257E-2</v>
      </c>
    </row>
    <row r="147" spans="1:36" x14ac:dyDescent="0.25">
      <c r="A147" t="s">
        <v>80</v>
      </c>
      <c r="B147" t="s">
        <v>80</v>
      </c>
      <c r="C147" t="s">
        <v>81</v>
      </c>
      <c r="D147">
        <v>2000</v>
      </c>
      <c r="E147">
        <v>200</v>
      </c>
      <c r="F147">
        <f>IF(A146=Emisiones_CO2_CO2eq_LA[[#This Row],[País]],IFERROR(Emisiones_CO2_CO2eq_LA[[#This Row],[Edificios (kilotoneladas CO₂e)]]-E146,0),0)</f>
        <v>0</v>
      </c>
      <c r="G147" s="5">
        <f>IF(A146=Emisiones_CO2_CO2eq_LA[[#This Row],[País]],IFERROR(((Emisiones_CO2_CO2eq_LA[[#This Row],[Edificios (kilotoneladas CO₂e)]]-E146)/E146)*100,0),0)</f>
        <v>0</v>
      </c>
      <c r="H147" s="5">
        <v>5.0479555779909098E-2</v>
      </c>
      <c r="I147">
        <v>450</v>
      </c>
      <c r="J147">
        <f>IF(A146=Emisiones_CO2_CO2eq_LA[[#This Row],[País]],IFERROR(Emisiones_CO2_CO2eq_LA[[#This Row],[Industria (kilotoneladas CO₂e)]]-I146,0),0)</f>
        <v>-20</v>
      </c>
      <c r="K147" s="5">
        <f>IF(A146=Emisiones_CO2_CO2eq_LA[[#This Row],[País]],IFERROR(((Emisiones_CO2_CO2eq_LA[[#This Row],[Industria (kilotoneladas CO₂e)]]-I146)/I146)*100,0),0)</f>
        <v>-4.2553191489361701</v>
      </c>
      <c r="L147" s="5">
        <v>0.113579000504795</v>
      </c>
      <c r="M147">
        <v>6300</v>
      </c>
      <c r="N147">
        <f>IF(A146=Emisiones_CO2_CO2eq_LA[[#This Row],[País]],IFERROR(Emisiones_CO2_CO2eq_LA[[#This Row],[UCTUS (kilotoneladas CO₂e)]]-M146,0),0)</f>
        <v>0</v>
      </c>
      <c r="O147" s="5">
        <f>IF(A146=Emisiones_CO2_CO2eq_LA[[#This Row],[País]],IFERROR(((Emisiones_CO2_CO2eq_LA[[#This Row],[UCTUS (kilotoneladas CO₂e)]]-M146)/M146)*100,0),0)</f>
        <v>0</v>
      </c>
      <c r="P147" s="5">
        <v>1.59010600706713</v>
      </c>
      <c r="Q147">
        <v>400</v>
      </c>
      <c r="R147">
        <f>IF(A146=Emisiones_CO2_CO2eq_LA[[#This Row],[País]],IFERROR(Emisiones_CO2_CO2eq_LA[[#This Row],[Otras Quemas de Combustible (kilotoneladas CO₂e)]]-Q146,0),0)</f>
        <v>100</v>
      </c>
      <c r="S147" s="5">
        <f>IF(A146=Emisiones_CO2_CO2eq_LA[[#This Row],[País]],IFERROR(((Emisiones_CO2_CO2eq_LA[[#This Row],[Otras Quemas de Combustible (kilotoneladas CO₂e)]]-Q146)/Q146)*100,0),0)</f>
        <v>33.333333333333329</v>
      </c>
      <c r="T147" s="5">
        <v>0.1</v>
      </c>
      <c r="U147">
        <v>3000</v>
      </c>
      <c r="V147">
        <f>IF(A146=Emisiones_CO2_CO2eq_LA[[#This Row],[País]],IFERROR(Emisiones_CO2_CO2eq_LA[[#This Row],[Transporte (kilotoneladas CO₂e)]]-U146,0),0)</f>
        <v>-100</v>
      </c>
      <c r="W147" s="5">
        <f>IF(A146=Emisiones_CO2_CO2eq_LA[[#This Row],[País]],IFERROR(((Emisiones_CO2_CO2eq_LA[[#This Row],[Transporte (kilotoneladas CO₂e)]]-U146)/U146)*100,0),0)</f>
        <v>-3.225806451612903</v>
      </c>
      <c r="X147" s="5">
        <v>0.75719333669863698</v>
      </c>
      <c r="Y147">
        <v>900</v>
      </c>
      <c r="Z147">
        <f>IF(A146=Emisiones_CO2_CO2eq_LA[[#This Row],[País]],IFERROR(Emisiones_CO2_CO2eq_LA[[#This Row],[Manufactura y Construcción (kilotoneladas CO₂e)]]-Y146,0),0)</f>
        <v>100</v>
      </c>
      <c r="AA147" s="5">
        <f>IF(A146=Emisiones_CO2_CO2eq_LA[[#This Row],[País]],IFERROR(((Emisiones_CO2_CO2eq_LA[[#This Row],[Manufactura y Construcción (kilotoneladas CO₂e)]]-Y146)/Y146)*100,0),0)</f>
        <v>12.5</v>
      </c>
      <c r="AB147" s="5">
        <v>0.22715800100959099</v>
      </c>
      <c r="AC147">
        <v>0</v>
      </c>
      <c r="AD147">
        <f>IF(A146=Emisiones_CO2_CO2eq_LA[[#This Row],[País]],IFERROR(Emisiones_CO2_CO2eq_LA[[#This Row],[Emisiones Fugitivas (kilotoneladas CO₂e)]]-AC146,0),0)</f>
        <v>0</v>
      </c>
      <c r="AE147" s="5">
        <f>IF(A146=Emisiones_CO2_CO2eq_LA[[#This Row],[País]],IFERROR(((Emisiones_CO2_CO2eq_LA[[#This Row],[Emisiones Fugitivas (kilotoneladas CO₂e)]]-AC146)/AC146)*100,0),0)</f>
        <v>0</v>
      </c>
      <c r="AF147" s="5">
        <v>0</v>
      </c>
      <c r="AG147">
        <v>100</v>
      </c>
      <c r="AH147">
        <f>IF(A146=Emisiones_CO2_CO2eq_LA[[#This Row],[País]],IFERROR(Emisiones_CO2_CO2eq_LA[[#This Row],[Electricidad y Calor (kilotoneladas CO₂e)]]-AG146,0),0)</f>
        <v>0</v>
      </c>
      <c r="AI147" s="5">
        <f>IF(A146=Emisiones_CO2_CO2eq_LA[[#This Row],[País]],IFERROR(((Emisiones_CO2_CO2eq_LA[[#This Row],[Electricidad y Calor (kilotoneladas CO₂e)]]-AG146)/AG146)*100,0),0)</f>
        <v>0</v>
      </c>
      <c r="AJ147" s="5">
        <v>2.52397778899545E-2</v>
      </c>
    </row>
    <row r="148" spans="1:36" x14ac:dyDescent="0.25">
      <c r="A148" t="s">
        <v>80</v>
      </c>
      <c r="B148" t="s">
        <v>80</v>
      </c>
      <c r="C148" t="s">
        <v>81</v>
      </c>
      <c r="D148">
        <v>2001</v>
      </c>
      <c r="E148">
        <v>200</v>
      </c>
      <c r="F148">
        <f>IF(A147=Emisiones_CO2_CO2eq_LA[[#This Row],[País]],IFERROR(Emisiones_CO2_CO2eq_LA[[#This Row],[Edificios (kilotoneladas CO₂e)]]-E147,0),0)</f>
        <v>0</v>
      </c>
      <c r="G148" s="5">
        <f>IF(A147=Emisiones_CO2_CO2eq_LA[[#This Row],[País]],IFERROR(((Emisiones_CO2_CO2eq_LA[[#This Row],[Edificios (kilotoneladas CO₂e)]]-E147)/E147)*100,0),0)</f>
        <v>0</v>
      </c>
      <c r="H148" s="5">
        <v>4.9578582052553298E-2</v>
      </c>
      <c r="I148">
        <v>510</v>
      </c>
      <c r="J148">
        <f>IF(A147=Emisiones_CO2_CO2eq_LA[[#This Row],[País]],IFERROR(Emisiones_CO2_CO2eq_LA[[#This Row],[Industria (kilotoneladas CO₂e)]]-I147,0),0)</f>
        <v>60</v>
      </c>
      <c r="K148" s="5">
        <f>IF(A147=Emisiones_CO2_CO2eq_LA[[#This Row],[País]],IFERROR(((Emisiones_CO2_CO2eq_LA[[#This Row],[Industria (kilotoneladas CO₂e)]]-I147)/I147)*100,0),0)</f>
        <v>13.333333333333334</v>
      </c>
      <c r="L148" s="5">
        <v>0.12642538423401001</v>
      </c>
      <c r="M148">
        <v>-7520</v>
      </c>
      <c r="N148">
        <f>IF(A147=Emisiones_CO2_CO2eq_LA[[#This Row],[País]],IFERROR(Emisiones_CO2_CO2eq_LA[[#This Row],[UCTUS (kilotoneladas CO₂e)]]-M147,0),0)</f>
        <v>-13820</v>
      </c>
      <c r="O148" s="5">
        <f>IF(A147=Emisiones_CO2_CO2eq_LA[[#This Row],[País]],IFERROR(((Emisiones_CO2_CO2eq_LA[[#This Row],[UCTUS (kilotoneladas CO₂e)]]-M147)/M147)*100,0),0)</f>
        <v>-219.3650793650794</v>
      </c>
      <c r="P148" s="5">
        <v>-1.864154685176</v>
      </c>
      <c r="Q148">
        <v>400</v>
      </c>
      <c r="R148">
        <f>IF(A147=Emisiones_CO2_CO2eq_LA[[#This Row],[País]],IFERROR(Emisiones_CO2_CO2eq_LA[[#This Row],[Otras Quemas de Combustible (kilotoneladas CO₂e)]]-Q147,0),0)</f>
        <v>0</v>
      </c>
      <c r="S148" s="5">
        <f>IF(A147=Emisiones_CO2_CO2eq_LA[[#This Row],[País]],IFERROR(((Emisiones_CO2_CO2eq_LA[[#This Row],[Otras Quemas de Combustible (kilotoneladas CO₂e)]]-Q147)/Q147)*100,0),0)</f>
        <v>0</v>
      </c>
      <c r="T148" s="5">
        <v>0.1</v>
      </c>
      <c r="U148">
        <v>3200</v>
      </c>
      <c r="V148">
        <f>IF(A147=Emisiones_CO2_CO2eq_LA[[#This Row],[País]],IFERROR(Emisiones_CO2_CO2eq_LA[[#This Row],[Transporte (kilotoneladas CO₂e)]]-U147,0),0)</f>
        <v>200</v>
      </c>
      <c r="W148" s="5">
        <f>IF(A147=Emisiones_CO2_CO2eq_LA[[#This Row],[País]],IFERROR(((Emisiones_CO2_CO2eq_LA[[#This Row],[Transporte (kilotoneladas CO₂e)]]-U147)/U147)*100,0),0)</f>
        <v>6.666666666666667</v>
      </c>
      <c r="X148" s="5">
        <v>0.79325731284085199</v>
      </c>
      <c r="Y148">
        <v>900</v>
      </c>
      <c r="Z148">
        <f>IF(A147=Emisiones_CO2_CO2eq_LA[[#This Row],[País]],IFERROR(Emisiones_CO2_CO2eq_LA[[#This Row],[Manufactura y Construcción (kilotoneladas CO₂e)]]-Y147,0),0)</f>
        <v>0</v>
      </c>
      <c r="AA148" s="5">
        <f>IF(A147=Emisiones_CO2_CO2eq_LA[[#This Row],[País]],IFERROR(((Emisiones_CO2_CO2eq_LA[[#This Row],[Manufactura y Construcción (kilotoneladas CO₂e)]]-Y147)/Y147)*100,0),0)</f>
        <v>0</v>
      </c>
      <c r="AB148" s="5">
        <v>0.223103619236489</v>
      </c>
      <c r="AC148">
        <v>0</v>
      </c>
      <c r="AD148">
        <f>IF(A147=Emisiones_CO2_CO2eq_LA[[#This Row],[País]],IFERROR(Emisiones_CO2_CO2eq_LA[[#This Row],[Emisiones Fugitivas (kilotoneladas CO₂e)]]-AC147,0),0)</f>
        <v>0</v>
      </c>
      <c r="AE148" s="5">
        <f>IF(A147=Emisiones_CO2_CO2eq_LA[[#This Row],[País]],IFERROR(((Emisiones_CO2_CO2eq_LA[[#This Row],[Emisiones Fugitivas (kilotoneladas CO₂e)]]-AC147)/AC147)*100,0),0)</f>
        <v>0</v>
      </c>
      <c r="AF148" s="5">
        <v>0</v>
      </c>
      <c r="AG148">
        <v>200</v>
      </c>
      <c r="AH148">
        <f>IF(A147=Emisiones_CO2_CO2eq_LA[[#This Row],[País]],IFERROR(Emisiones_CO2_CO2eq_LA[[#This Row],[Electricidad y Calor (kilotoneladas CO₂e)]]-AG147,0),0)</f>
        <v>100</v>
      </c>
      <c r="AI148" s="5">
        <f>IF(A147=Emisiones_CO2_CO2eq_LA[[#This Row],[País]],IFERROR(((Emisiones_CO2_CO2eq_LA[[#This Row],[Electricidad y Calor (kilotoneladas CO₂e)]]-AG147)/AG147)*100,0),0)</f>
        <v>100</v>
      </c>
      <c r="AJ148" s="5">
        <v>4.9578582052553298E-2</v>
      </c>
    </row>
    <row r="149" spans="1:36" x14ac:dyDescent="0.25">
      <c r="A149" t="s">
        <v>80</v>
      </c>
      <c r="B149" t="s">
        <v>80</v>
      </c>
      <c r="C149" t="s">
        <v>81</v>
      </c>
      <c r="D149">
        <v>2002</v>
      </c>
      <c r="E149">
        <v>300</v>
      </c>
      <c r="F149">
        <f>IF(A148=Emisiones_CO2_CO2eq_LA[[#This Row],[País]],IFERROR(Emisiones_CO2_CO2eq_LA[[#This Row],[Edificios (kilotoneladas CO₂e)]]-E148,0),0)</f>
        <v>100</v>
      </c>
      <c r="G149" s="5">
        <f>IF(A148=Emisiones_CO2_CO2eq_LA[[#This Row],[País]],IFERROR(((Emisiones_CO2_CO2eq_LA[[#This Row],[Edificios (kilotoneladas CO₂e)]]-E148)/E148)*100,0),0)</f>
        <v>50</v>
      </c>
      <c r="H149" s="5">
        <v>7.3152889539136706E-2</v>
      </c>
      <c r="I149">
        <v>500</v>
      </c>
      <c r="J149">
        <f>IF(A148=Emisiones_CO2_CO2eq_LA[[#This Row],[País]],IFERROR(Emisiones_CO2_CO2eq_LA[[#This Row],[Industria (kilotoneladas CO₂e)]]-I148,0),0)</f>
        <v>-10</v>
      </c>
      <c r="K149" s="5">
        <f>IF(A148=Emisiones_CO2_CO2eq_LA[[#This Row],[País]],IFERROR(((Emisiones_CO2_CO2eq_LA[[#This Row],[Industria (kilotoneladas CO₂e)]]-I148)/I148)*100,0),0)</f>
        <v>-1.9607843137254901</v>
      </c>
      <c r="L149" s="5">
        <v>0.121921482565228</v>
      </c>
      <c r="M149">
        <v>-7520</v>
      </c>
      <c r="N149">
        <f>IF(A148=Emisiones_CO2_CO2eq_LA[[#This Row],[País]],IFERROR(Emisiones_CO2_CO2eq_LA[[#This Row],[UCTUS (kilotoneladas CO₂e)]]-M148,0),0)</f>
        <v>0</v>
      </c>
      <c r="O149" s="5">
        <f>IF(A148=Emisiones_CO2_CO2eq_LA[[#This Row],[País]],IFERROR(((Emisiones_CO2_CO2eq_LA[[#This Row],[UCTUS (kilotoneladas CO₂e)]]-M148)/M148)*100,0),0)</f>
        <v>0</v>
      </c>
      <c r="P149" s="5">
        <v>-1.8336990977810199</v>
      </c>
      <c r="Q149">
        <v>300</v>
      </c>
      <c r="R149">
        <f>IF(A148=Emisiones_CO2_CO2eq_LA[[#This Row],[País]],IFERROR(Emisiones_CO2_CO2eq_LA[[#This Row],[Otras Quemas de Combustible (kilotoneladas CO₂e)]]-Q148,0),0)</f>
        <v>-100</v>
      </c>
      <c r="S149" s="5">
        <f>IF(A148=Emisiones_CO2_CO2eq_LA[[#This Row],[País]],IFERROR(((Emisiones_CO2_CO2eq_LA[[#This Row],[Otras Quemas de Combustible (kilotoneladas CO₂e)]]-Q148)/Q148)*100,0),0)</f>
        <v>-25</v>
      </c>
      <c r="T149" s="5">
        <v>7.0000000000000007E-2</v>
      </c>
      <c r="U149">
        <v>3500</v>
      </c>
      <c r="V149">
        <f>IF(A148=Emisiones_CO2_CO2eq_LA[[#This Row],[País]],IFERROR(Emisiones_CO2_CO2eq_LA[[#This Row],[Transporte (kilotoneladas CO₂e)]]-U148,0),0)</f>
        <v>300</v>
      </c>
      <c r="W149" s="5">
        <f>IF(A148=Emisiones_CO2_CO2eq_LA[[#This Row],[País]],IFERROR(((Emisiones_CO2_CO2eq_LA[[#This Row],[Transporte (kilotoneladas CO₂e)]]-U148)/U148)*100,0),0)</f>
        <v>9.375</v>
      </c>
      <c r="X149" s="5">
        <v>0.85345037795659595</v>
      </c>
      <c r="Y149">
        <v>700</v>
      </c>
      <c r="Z149">
        <f>IF(A148=Emisiones_CO2_CO2eq_LA[[#This Row],[País]],IFERROR(Emisiones_CO2_CO2eq_LA[[#This Row],[Manufactura y Construcción (kilotoneladas CO₂e)]]-Y148,0),0)</f>
        <v>-200</v>
      </c>
      <c r="AA149" s="5">
        <f>IF(A148=Emisiones_CO2_CO2eq_LA[[#This Row],[País]],IFERROR(((Emisiones_CO2_CO2eq_LA[[#This Row],[Manufactura y Construcción (kilotoneladas CO₂e)]]-Y148)/Y148)*100,0),0)</f>
        <v>-22.222222222222221</v>
      </c>
      <c r="AB149" s="5">
        <v>0.17069007559131899</v>
      </c>
      <c r="AC149">
        <v>0</v>
      </c>
      <c r="AD149">
        <f>IF(A148=Emisiones_CO2_CO2eq_LA[[#This Row],[País]],IFERROR(Emisiones_CO2_CO2eq_LA[[#This Row],[Emisiones Fugitivas (kilotoneladas CO₂e)]]-AC148,0),0)</f>
        <v>0</v>
      </c>
      <c r="AE149" s="5">
        <f>IF(A148=Emisiones_CO2_CO2eq_LA[[#This Row],[País]],IFERROR(((Emisiones_CO2_CO2eq_LA[[#This Row],[Emisiones Fugitivas (kilotoneladas CO₂e)]]-AC148)/AC148)*100,0),0)</f>
        <v>0</v>
      </c>
      <c r="AF149" s="5">
        <v>0</v>
      </c>
      <c r="AG149">
        <v>200</v>
      </c>
      <c r="AH149">
        <f>IF(A148=Emisiones_CO2_CO2eq_LA[[#This Row],[País]],IFERROR(Emisiones_CO2_CO2eq_LA[[#This Row],[Electricidad y Calor (kilotoneladas CO₂e)]]-AG148,0),0)</f>
        <v>0</v>
      </c>
      <c r="AI149" s="5">
        <f>IF(A148=Emisiones_CO2_CO2eq_LA[[#This Row],[País]],IFERROR(((Emisiones_CO2_CO2eq_LA[[#This Row],[Electricidad y Calor (kilotoneladas CO₂e)]]-AG148)/AG148)*100,0),0)</f>
        <v>0</v>
      </c>
      <c r="AJ149" s="5">
        <v>4.8768593026091198E-2</v>
      </c>
    </row>
    <row r="150" spans="1:36" x14ac:dyDescent="0.25">
      <c r="A150" t="s">
        <v>80</v>
      </c>
      <c r="B150" t="s">
        <v>80</v>
      </c>
      <c r="C150" t="s">
        <v>81</v>
      </c>
      <c r="D150">
        <v>2003</v>
      </c>
      <c r="E150">
        <v>200</v>
      </c>
      <c r="F150">
        <f>IF(A149=Emisiones_CO2_CO2eq_LA[[#This Row],[País]],IFERROR(Emisiones_CO2_CO2eq_LA[[#This Row],[Edificios (kilotoneladas CO₂e)]]-E149,0),0)</f>
        <v>-100</v>
      </c>
      <c r="G150" s="5">
        <f>IF(A149=Emisiones_CO2_CO2eq_LA[[#This Row],[País]],IFERROR(((Emisiones_CO2_CO2eq_LA[[#This Row],[Edificios (kilotoneladas CO₂e)]]-E149)/E149)*100,0),0)</f>
        <v>-33.333333333333329</v>
      </c>
      <c r="H150" s="5">
        <v>4.8030739673390901E-2</v>
      </c>
      <c r="I150">
        <v>470</v>
      </c>
      <c r="J150">
        <f>IF(A149=Emisiones_CO2_CO2eq_LA[[#This Row],[País]],IFERROR(Emisiones_CO2_CO2eq_LA[[#This Row],[Industria (kilotoneladas CO₂e)]]-I149,0),0)</f>
        <v>-30</v>
      </c>
      <c r="K150" s="5">
        <f>IF(A149=Emisiones_CO2_CO2eq_LA[[#This Row],[País]],IFERROR(((Emisiones_CO2_CO2eq_LA[[#This Row],[Industria (kilotoneladas CO₂e)]]-I149)/I149)*100,0),0)</f>
        <v>-6</v>
      </c>
      <c r="L150" s="5">
        <v>0.112872238232468</v>
      </c>
      <c r="M150">
        <v>-6760</v>
      </c>
      <c r="N150">
        <f>IF(A149=Emisiones_CO2_CO2eq_LA[[#This Row],[País]],IFERROR(Emisiones_CO2_CO2eq_LA[[#This Row],[UCTUS (kilotoneladas CO₂e)]]-M149,0),0)</f>
        <v>760</v>
      </c>
      <c r="O150" s="5">
        <f>IF(A149=Emisiones_CO2_CO2eq_LA[[#This Row],[País]],IFERROR(((Emisiones_CO2_CO2eq_LA[[#This Row],[UCTUS (kilotoneladas CO₂e)]]-M149)/M149)*100,0),0)</f>
        <v>-10.106382978723403</v>
      </c>
      <c r="P150" s="5">
        <v>-1.6234390009606099</v>
      </c>
      <c r="Q150">
        <v>400</v>
      </c>
      <c r="R150">
        <f>IF(A149=Emisiones_CO2_CO2eq_LA[[#This Row],[País]],IFERROR(Emisiones_CO2_CO2eq_LA[[#This Row],[Otras Quemas de Combustible (kilotoneladas CO₂e)]]-Q149,0),0)</f>
        <v>100</v>
      </c>
      <c r="S150" s="5">
        <f>IF(A149=Emisiones_CO2_CO2eq_LA[[#This Row],[País]],IFERROR(((Emisiones_CO2_CO2eq_LA[[#This Row],[Otras Quemas de Combustible (kilotoneladas CO₂e)]]-Q149)/Q149)*100,0),0)</f>
        <v>33.333333333333329</v>
      </c>
      <c r="T150" s="5">
        <v>0.1</v>
      </c>
      <c r="U150">
        <v>3600</v>
      </c>
      <c r="V150">
        <f>IF(A149=Emisiones_CO2_CO2eq_LA[[#This Row],[País]],IFERROR(Emisiones_CO2_CO2eq_LA[[#This Row],[Transporte (kilotoneladas CO₂e)]]-U149,0),0)</f>
        <v>100</v>
      </c>
      <c r="W150" s="5">
        <f>IF(A149=Emisiones_CO2_CO2eq_LA[[#This Row],[País]],IFERROR(((Emisiones_CO2_CO2eq_LA[[#This Row],[Transporte (kilotoneladas CO₂e)]]-U149)/U149)*100,0),0)</f>
        <v>2.8571428571428572</v>
      </c>
      <c r="X150" s="5">
        <v>0.86455331412103698</v>
      </c>
      <c r="Y150">
        <v>1000</v>
      </c>
      <c r="Z150">
        <f>IF(A149=Emisiones_CO2_CO2eq_LA[[#This Row],[País]],IFERROR(Emisiones_CO2_CO2eq_LA[[#This Row],[Manufactura y Construcción (kilotoneladas CO₂e)]]-Y149,0),0)</f>
        <v>300</v>
      </c>
      <c r="AA150" s="5">
        <f>IF(A149=Emisiones_CO2_CO2eq_LA[[#This Row],[País]],IFERROR(((Emisiones_CO2_CO2eq_LA[[#This Row],[Manufactura y Construcción (kilotoneladas CO₂e)]]-Y149)/Y149)*100,0),0)</f>
        <v>42.857142857142854</v>
      </c>
      <c r="AB150" s="5">
        <v>0.24015369836695399</v>
      </c>
      <c r="AC150">
        <v>0</v>
      </c>
      <c r="AD150">
        <f>IF(A149=Emisiones_CO2_CO2eq_LA[[#This Row],[País]],IFERROR(Emisiones_CO2_CO2eq_LA[[#This Row],[Emisiones Fugitivas (kilotoneladas CO₂e)]]-AC149,0),0)</f>
        <v>0</v>
      </c>
      <c r="AE150" s="5">
        <f>IF(A149=Emisiones_CO2_CO2eq_LA[[#This Row],[País]],IFERROR(((Emisiones_CO2_CO2eq_LA[[#This Row],[Emisiones Fugitivas (kilotoneladas CO₂e)]]-AC149)/AC149)*100,0),0)</f>
        <v>0</v>
      </c>
      <c r="AF150" s="5">
        <v>0</v>
      </c>
      <c r="AG150">
        <v>200</v>
      </c>
      <c r="AH150">
        <f>IF(A149=Emisiones_CO2_CO2eq_LA[[#This Row],[País]],IFERROR(Emisiones_CO2_CO2eq_LA[[#This Row],[Electricidad y Calor (kilotoneladas CO₂e)]]-AG149,0),0)</f>
        <v>0</v>
      </c>
      <c r="AI150" s="5">
        <f>IF(A149=Emisiones_CO2_CO2eq_LA[[#This Row],[País]],IFERROR(((Emisiones_CO2_CO2eq_LA[[#This Row],[Electricidad y Calor (kilotoneladas CO₂e)]]-AG149)/AG149)*100,0),0)</f>
        <v>0</v>
      </c>
      <c r="AJ150" s="5">
        <v>4.8030739673390901E-2</v>
      </c>
    </row>
    <row r="151" spans="1:36" x14ac:dyDescent="0.25">
      <c r="A151" t="s">
        <v>80</v>
      </c>
      <c r="B151" t="s">
        <v>80</v>
      </c>
      <c r="C151" t="s">
        <v>81</v>
      </c>
      <c r="D151">
        <v>2004</v>
      </c>
      <c r="E151">
        <v>300</v>
      </c>
      <c r="F151">
        <f>IF(A150=Emisiones_CO2_CO2eq_LA[[#This Row],[País]],IFERROR(Emisiones_CO2_CO2eq_LA[[#This Row],[Edificios (kilotoneladas CO₂e)]]-E150,0),0)</f>
        <v>100</v>
      </c>
      <c r="G151" s="5">
        <f>IF(A150=Emisiones_CO2_CO2eq_LA[[#This Row],[País]],IFERROR(((Emisiones_CO2_CO2eq_LA[[#This Row],[Edificios (kilotoneladas CO₂e)]]-E150)/E150)*100,0),0)</f>
        <v>50</v>
      </c>
      <c r="H151" s="5">
        <v>7.1005917159763302E-2</v>
      </c>
      <c r="I151">
        <v>620</v>
      </c>
      <c r="J151">
        <f>IF(A150=Emisiones_CO2_CO2eq_LA[[#This Row],[País]],IFERROR(Emisiones_CO2_CO2eq_LA[[#This Row],[Industria (kilotoneladas CO₂e)]]-I150,0),0)</f>
        <v>150</v>
      </c>
      <c r="K151" s="5">
        <f>IF(A150=Emisiones_CO2_CO2eq_LA[[#This Row],[País]],IFERROR(((Emisiones_CO2_CO2eq_LA[[#This Row],[Industria (kilotoneladas CO₂e)]]-I150)/I150)*100,0),0)</f>
        <v>31.914893617021278</v>
      </c>
      <c r="L151" s="5">
        <v>0.146745562130177</v>
      </c>
      <c r="M151">
        <v>-7520</v>
      </c>
      <c r="N151">
        <f>IF(A150=Emisiones_CO2_CO2eq_LA[[#This Row],[País]],IFERROR(Emisiones_CO2_CO2eq_LA[[#This Row],[UCTUS (kilotoneladas CO₂e)]]-M150,0),0)</f>
        <v>-760</v>
      </c>
      <c r="O151" s="5">
        <f>IF(A150=Emisiones_CO2_CO2eq_LA[[#This Row],[País]],IFERROR(((Emisiones_CO2_CO2eq_LA[[#This Row],[UCTUS (kilotoneladas CO₂e)]]-M150)/M150)*100,0),0)</f>
        <v>11.242603550295858</v>
      </c>
      <c r="P151" s="5">
        <v>-1.77988165680473</v>
      </c>
      <c r="Q151">
        <v>200</v>
      </c>
      <c r="R151">
        <f>IF(A150=Emisiones_CO2_CO2eq_LA[[#This Row],[País]],IFERROR(Emisiones_CO2_CO2eq_LA[[#This Row],[Otras Quemas de Combustible (kilotoneladas CO₂e)]]-Q150,0),0)</f>
        <v>-200</v>
      </c>
      <c r="S151" s="5">
        <f>IF(A150=Emisiones_CO2_CO2eq_LA[[#This Row],[País]],IFERROR(((Emisiones_CO2_CO2eq_LA[[#This Row],[Otras Quemas de Combustible (kilotoneladas CO₂e)]]-Q150)/Q150)*100,0),0)</f>
        <v>-50</v>
      </c>
      <c r="T151" s="5">
        <v>0.05</v>
      </c>
      <c r="U151">
        <v>3800</v>
      </c>
      <c r="V151">
        <f>IF(A150=Emisiones_CO2_CO2eq_LA[[#This Row],[País]],IFERROR(Emisiones_CO2_CO2eq_LA[[#This Row],[Transporte (kilotoneladas CO₂e)]]-U150,0),0)</f>
        <v>200</v>
      </c>
      <c r="W151" s="5">
        <f>IF(A150=Emisiones_CO2_CO2eq_LA[[#This Row],[País]],IFERROR(((Emisiones_CO2_CO2eq_LA[[#This Row],[Transporte (kilotoneladas CO₂e)]]-U150)/U150)*100,0),0)</f>
        <v>5.5555555555555554</v>
      </c>
      <c r="X151" s="5">
        <v>0.89940828402366801</v>
      </c>
      <c r="Y151">
        <v>900</v>
      </c>
      <c r="Z151">
        <f>IF(A150=Emisiones_CO2_CO2eq_LA[[#This Row],[País]],IFERROR(Emisiones_CO2_CO2eq_LA[[#This Row],[Manufactura y Construcción (kilotoneladas CO₂e)]]-Y150,0),0)</f>
        <v>-100</v>
      </c>
      <c r="AA151" s="5">
        <f>IF(A150=Emisiones_CO2_CO2eq_LA[[#This Row],[País]],IFERROR(((Emisiones_CO2_CO2eq_LA[[#This Row],[Manufactura y Construcción (kilotoneladas CO₂e)]]-Y150)/Y150)*100,0),0)</f>
        <v>-10</v>
      </c>
      <c r="AB151" s="5">
        <v>0.213017751479289</v>
      </c>
      <c r="AC151">
        <v>0</v>
      </c>
      <c r="AD151">
        <f>IF(A150=Emisiones_CO2_CO2eq_LA[[#This Row],[País]],IFERROR(Emisiones_CO2_CO2eq_LA[[#This Row],[Emisiones Fugitivas (kilotoneladas CO₂e)]]-AC150,0),0)</f>
        <v>0</v>
      </c>
      <c r="AE151" s="5">
        <f>IF(A150=Emisiones_CO2_CO2eq_LA[[#This Row],[País]],IFERROR(((Emisiones_CO2_CO2eq_LA[[#This Row],[Emisiones Fugitivas (kilotoneladas CO₂e)]]-AC150)/AC150)*100,0),0)</f>
        <v>0</v>
      </c>
      <c r="AF151" s="5">
        <v>0</v>
      </c>
      <c r="AG151">
        <v>200</v>
      </c>
      <c r="AH151">
        <f>IF(A150=Emisiones_CO2_CO2eq_LA[[#This Row],[País]],IFERROR(Emisiones_CO2_CO2eq_LA[[#This Row],[Electricidad y Calor (kilotoneladas CO₂e)]]-AG150,0),0)</f>
        <v>0</v>
      </c>
      <c r="AI151" s="5">
        <f>IF(A150=Emisiones_CO2_CO2eq_LA[[#This Row],[País]],IFERROR(((Emisiones_CO2_CO2eq_LA[[#This Row],[Electricidad y Calor (kilotoneladas CO₂e)]]-AG150)/AG150)*100,0),0)</f>
        <v>0</v>
      </c>
      <c r="AJ151" s="5">
        <v>4.7337278106508798E-2</v>
      </c>
    </row>
    <row r="152" spans="1:36" x14ac:dyDescent="0.25">
      <c r="A152" t="s">
        <v>80</v>
      </c>
      <c r="B152" t="s">
        <v>80</v>
      </c>
      <c r="C152" t="s">
        <v>81</v>
      </c>
      <c r="D152">
        <v>2005</v>
      </c>
      <c r="E152">
        <v>200</v>
      </c>
      <c r="F152">
        <f>IF(A151=Emisiones_CO2_CO2eq_LA[[#This Row],[País]],IFERROR(Emisiones_CO2_CO2eq_LA[[#This Row],[Edificios (kilotoneladas CO₂e)]]-E151,0),0)</f>
        <v>-100</v>
      </c>
      <c r="G152" s="5">
        <f>IF(A151=Emisiones_CO2_CO2eq_LA[[#This Row],[País]],IFERROR(((Emisiones_CO2_CO2eq_LA[[#This Row],[Edificios (kilotoneladas CO₂e)]]-E151)/E151)*100,0),0)</f>
        <v>-33.333333333333329</v>
      </c>
      <c r="H152" s="5">
        <v>4.6663555762949102E-2</v>
      </c>
      <c r="I152">
        <v>820</v>
      </c>
      <c r="J152">
        <f>IF(A151=Emisiones_CO2_CO2eq_LA[[#This Row],[País]],IFERROR(Emisiones_CO2_CO2eq_LA[[#This Row],[Industria (kilotoneladas CO₂e)]]-I151,0),0)</f>
        <v>200</v>
      </c>
      <c r="K152" s="5">
        <f>IF(A151=Emisiones_CO2_CO2eq_LA[[#This Row],[País]],IFERROR(((Emisiones_CO2_CO2eq_LA[[#This Row],[Industria (kilotoneladas CO₂e)]]-I151)/I151)*100,0),0)</f>
        <v>32.258064516129032</v>
      </c>
      <c r="L152" s="5">
        <v>0.19132057862809099</v>
      </c>
      <c r="M152">
        <v>-7490</v>
      </c>
      <c r="N152">
        <f>IF(A151=Emisiones_CO2_CO2eq_LA[[#This Row],[País]],IFERROR(Emisiones_CO2_CO2eq_LA[[#This Row],[UCTUS (kilotoneladas CO₂e)]]-M151,0),0)</f>
        <v>30</v>
      </c>
      <c r="O152" s="5">
        <f>IF(A151=Emisiones_CO2_CO2eq_LA[[#This Row],[País]],IFERROR(((Emisiones_CO2_CO2eq_LA[[#This Row],[UCTUS (kilotoneladas CO₂e)]]-M151)/M151)*100,0),0)</f>
        <v>-0.39893617021276595</v>
      </c>
      <c r="P152" s="5">
        <v>-1.74755016332244</v>
      </c>
      <c r="Q152">
        <v>300</v>
      </c>
      <c r="R152">
        <f>IF(A151=Emisiones_CO2_CO2eq_LA[[#This Row],[País]],IFERROR(Emisiones_CO2_CO2eq_LA[[#This Row],[Otras Quemas de Combustible (kilotoneladas CO₂e)]]-Q151,0),0)</f>
        <v>100</v>
      </c>
      <c r="S152" s="5">
        <f>IF(A151=Emisiones_CO2_CO2eq_LA[[#This Row],[País]],IFERROR(((Emisiones_CO2_CO2eq_LA[[#This Row],[Otras Quemas de Combustible (kilotoneladas CO₂e)]]-Q151)/Q151)*100,0),0)</f>
        <v>50</v>
      </c>
      <c r="T152" s="5">
        <v>7.0000000000000007E-2</v>
      </c>
      <c r="U152">
        <v>3800</v>
      </c>
      <c r="V152">
        <f>IF(A151=Emisiones_CO2_CO2eq_LA[[#This Row],[País]],IFERROR(Emisiones_CO2_CO2eq_LA[[#This Row],[Transporte (kilotoneladas CO₂e)]]-U151,0),0)</f>
        <v>0</v>
      </c>
      <c r="W152" s="5">
        <f>IF(A151=Emisiones_CO2_CO2eq_LA[[#This Row],[País]],IFERROR(((Emisiones_CO2_CO2eq_LA[[#This Row],[Transporte (kilotoneladas CO₂e)]]-U151)/U151)*100,0),0)</f>
        <v>0</v>
      </c>
      <c r="X152" s="5">
        <v>0.88660755949603298</v>
      </c>
      <c r="Y152">
        <v>1000</v>
      </c>
      <c r="Z152">
        <f>IF(A151=Emisiones_CO2_CO2eq_LA[[#This Row],[País]],IFERROR(Emisiones_CO2_CO2eq_LA[[#This Row],[Manufactura y Construcción (kilotoneladas CO₂e)]]-Y151,0),0)</f>
        <v>100</v>
      </c>
      <c r="AA152" s="5">
        <f>IF(A151=Emisiones_CO2_CO2eq_LA[[#This Row],[País]],IFERROR(((Emisiones_CO2_CO2eq_LA[[#This Row],[Manufactura y Construcción (kilotoneladas CO₂e)]]-Y151)/Y151)*100,0),0)</f>
        <v>11.111111111111111</v>
      </c>
      <c r="AB152" s="5">
        <v>0.233317778814745</v>
      </c>
      <c r="AC152">
        <v>0</v>
      </c>
      <c r="AD152">
        <f>IF(A151=Emisiones_CO2_CO2eq_LA[[#This Row],[País]],IFERROR(Emisiones_CO2_CO2eq_LA[[#This Row],[Emisiones Fugitivas (kilotoneladas CO₂e)]]-AC151,0),0)</f>
        <v>0</v>
      </c>
      <c r="AE152" s="5">
        <f>IF(A151=Emisiones_CO2_CO2eq_LA[[#This Row],[País]],IFERROR(((Emisiones_CO2_CO2eq_LA[[#This Row],[Emisiones Fugitivas (kilotoneladas CO₂e)]]-AC151)/AC151)*100,0),0)</f>
        <v>0</v>
      </c>
      <c r="AF152" s="5">
        <v>0</v>
      </c>
      <c r="AG152">
        <v>300</v>
      </c>
      <c r="AH152">
        <f>IF(A151=Emisiones_CO2_CO2eq_LA[[#This Row],[País]],IFERROR(Emisiones_CO2_CO2eq_LA[[#This Row],[Electricidad y Calor (kilotoneladas CO₂e)]]-AG151,0),0)</f>
        <v>100</v>
      </c>
      <c r="AI152" s="5">
        <f>IF(A151=Emisiones_CO2_CO2eq_LA[[#This Row],[País]],IFERROR(((Emisiones_CO2_CO2eq_LA[[#This Row],[Electricidad y Calor (kilotoneladas CO₂e)]]-AG151)/AG151)*100,0),0)</f>
        <v>50</v>
      </c>
      <c r="AJ152" s="5">
        <v>6.9995333644423702E-2</v>
      </c>
    </row>
    <row r="153" spans="1:36" x14ac:dyDescent="0.25">
      <c r="A153" t="s">
        <v>80</v>
      </c>
      <c r="B153" t="s">
        <v>80</v>
      </c>
      <c r="C153" t="s">
        <v>81</v>
      </c>
      <c r="D153">
        <v>2006</v>
      </c>
      <c r="E153">
        <v>200</v>
      </c>
      <c r="F153">
        <f>IF(A152=Emisiones_CO2_CO2eq_LA[[#This Row],[País]],IFERROR(Emisiones_CO2_CO2eq_LA[[#This Row],[Edificios (kilotoneladas CO₂e)]]-E152,0),0)</f>
        <v>0</v>
      </c>
      <c r="G153" s="5">
        <f>IF(A152=Emisiones_CO2_CO2eq_LA[[#This Row],[País]],IFERROR(((Emisiones_CO2_CO2eq_LA[[#This Row],[Edificios (kilotoneladas CO₂e)]]-E152)/E152)*100,0),0)</f>
        <v>0</v>
      </c>
      <c r="H153" s="5">
        <v>4.6029919447640899E-2</v>
      </c>
      <c r="I153">
        <v>570</v>
      </c>
      <c r="J153">
        <f>IF(A152=Emisiones_CO2_CO2eq_LA[[#This Row],[País]],IFERROR(Emisiones_CO2_CO2eq_LA[[#This Row],[Industria (kilotoneladas CO₂e)]]-I152,0),0)</f>
        <v>-250</v>
      </c>
      <c r="K153" s="5">
        <f>IF(A152=Emisiones_CO2_CO2eq_LA[[#This Row],[País]],IFERROR(((Emisiones_CO2_CO2eq_LA[[#This Row],[Industria (kilotoneladas CO₂e)]]-I152)/I152)*100,0),0)</f>
        <v>-30.487804878048781</v>
      </c>
      <c r="L153" s="5">
        <v>0.13118527042577599</v>
      </c>
      <c r="M153">
        <v>-7490</v>
      </c>
      <c r="N153">
        <f>IF(A152=Emisiones_CO2_CO2eq_LA[[#This Row],[País]],IFERROR(Emisiones_CO2_CO2eq_LA[[#This Row],[UCTUS (kilotoneladas CO₂e)]]-M152,0),0)</f>
        <v>0</v>
      </c>
      <c r="O153" s="5">
        <f>IF(A152=Emisiones_CO2_CO2eq_LA[[#This Row],[País]],IFERROR(((Emisiones_CO2_CO2eq_LA[[#This Row],[UCTUS (kilotoneladas CO₂e)]]-M152)/M152)*100,0),0)</f>
        <v>0</v>
      </c>
      <c r="P153" s="5">
        <v>-1.7238204833141499</v>
      </c>
      <c r="Q153">
        <v>300</v>
      </c>
      <c r="R153">
        <f>IF(A152=Emisiones_CO2_CO2eq_LA[[#This Row],[País]],IFERROR(Emisiones_CO2_CO2eq_LA[[#This Row],[Otras Quemas de Combustible (kilotoneladas CO₂e)]]-Q152,0),0)</f>
        <v>0</v>
      </c>
      <c r="S153" s="5">
        <f>IF(A152=Emisiones_CO2_CO2eq_LA[[#This Row],[País]],IFERROR(((Emisiones_CO2_CO2eq_LA[[#This Row],[Otras Quemas de Combustible (kilotoneladas CO₂e)]]-Q152)/Q152)*100,0),0)</f>
        <v>0</v>
      </c>
      <c r="T153" s="5">
        <v>7.0000000000000007E-2</v>
      </c>
      <c r="U153">
        <v>4000</v>
      </c>
      <c r="V153">
        <f>IF(A152=Emisiones_CO2_CO2eq_LA[[#This Row],[País]],IFERROR(Emisiones_CO2_CO2eq_LA[[#This Row],[Transporte (kilotoneladas CO₂e)]]-U152,0),0)</f>
        <v>200</v>
      </c>
      <c r="W153" s="5">
        <f>IF(A152=Emisiones_CO2_CO2eq_LA[[#This Row],[País]],IFERROR(((Emisiones_CO2_CO2eq_LA[[#This Row],[Transporte (kilotoneladas CO₂e)]]-U152)/U152)*100,0),0)</f>
        <v>5.2631578947368416</v>
      </c>
      <c r="X153" s="5">
        <v>0.92059838895281898</v>
      </c>
      <c r="Y153">
        <v>1000</v>
      </c>
      <c r="Z153">
        <f>IF(A152=Emisiones_CO2_CO2eq_LA[[#This Row],[País]],IFERROR(Emisiones_CO2_CO2eq_LA[[#This Row],[Manufactura y Construcción (kilotoneladas CO₂e)]]-Y152,0),0)</f>
        <v>0</v>
      </c>
      <c r="AA153" s="5">
        <f>IF(A152=Emisiones_CO2_CO2eq_LA[[#This Row],[País]],IFERROR(((Emisiones_CO2_CO2eq_LA[[#This Row],[Manufactura y Construcción (kilotoneladas CO₂e)]]-Y152)/Y152)*100,0),0)</f>
        <v>0</v>
      </c>
      <c r="AB153" s="5">
        <v>0.230149597238204</v>
      </c>
      <c r="AC153">
        <v>0</v>
      </c>
      <c r="AD153">
        <f>IF(A152=Emisiones_CO2_CO2eq_LA[[#This Row],[País]],IFERROR(Emisiones_CO2_CO2eq_LA[[#This Row],[Emisiones Fugitivas (kilotoneladas CO₂e)]]-AC152,0),0)</f>
        <v>0</v>
      </c>
      <c r="AE153" s="5">
        <f>IF(A152=Emisiones_CO2_CO2eq_LA[[#This Row],[País]],IFERROR(((Emisiones_CO2_CO2eq_LA[[#This Row],[Emisiones Fugitivas (kilotoneladas CO₂e)]]-AC152)/AC152)*100,0),0)</f>
        <v>0</v>
      </c>
      <c r="AF153" s="5">
        <v>0</v>
      </c>
      <c r="AG153">
        <v>600</v>
      </c>
      <c r="AH153">
        <f>IF(A152=Emisiones_CO2_CO2eq_LA[[#This Row],[País]],IFERROR(Emisiones_CO2_CO2eq_LA[[#This Row],[Electricidad y Calor (kilotoneladas CO₂e)]]-AG152,0),0)</f>
        <v>300</v>
      </c>
      <c r="AI153" s="5">
        <f>IF(A152=Emisiones_CO2_CO2eq_LA[[#This Row],[País]],IFERROR(((Emisiones_CO2_CO2eq_LA[[#This Row],[Electricidad y Calor (kilotoneladas CO₂e)]]-AG152)/AG152)*100,0),0)</f>
        <v>100</v>
      </c>
      <c r="AJ153" s="5">
        <v>0.138089758342922</v>
      </c>
    </row>
    <row r="154" spans="1:36" x14ac:dyDescent="0.25">
      <c r="A154" t="s">
        <v>80</v>
      </c>
      <c r="B154" t="s">
        <v>80</v>
      </c>
      <c r="C154" t="s">
        <v>81</v>
      </c>
      <c r="D154">
        <v>2007</v>
      </c>
      <c r="E154">
        <v>200</v>
      </c>
      <c r="F154">
        <f>IF(A153=Emisiones_CO2_CO2eq_LA[[#This Row],[País]],IFERROR(Emisiones_CO2_CO2eq_LA[[#This Row],[Edificios (kilotoneladas CO₂e)]]-E153,0),0)</f>
        <v>0</v>
      </c>
      <c r="G154" s="5">
        <f>IF(A153=Emisiones_CO2_CO2eq_LA[[#This Row],[País]],IFERROR(((Emisiones_CO2_CO2eq_LA[[#This Row],[Edificios (kilotoneladas CO₂e)]]-E153)/E153)*100,0),0)</f>
        <v>0</v>
      </c>
      <c r="H154" s="5">
        <v>4.5402951191827398E-2</v>
      </c>
      <c r="I154">
        <v>920</v>
      </c>
      <c r="J154">
        <f>IF(A153=Emisiones_CO2_CO2eq_LA[[#This Row],[País]],IFERROR(Emisiones_CO2_CO2eq_LA[[#This Row],[Industria (kilotoneladas CO₂e)]]-I153,0),0)</f>
        <v>350</v>
      </c>
      <c r="K154" s="5">
        <f>IF(A153=Emisiones_CO2_CO2eq_LA[[#This Row],[País]],IFERROR(((Emisiones_CO2_CO2eq_LA[[#This Row],[Industria (kilotoneladas CO₂e)]]-I153)/I153)*100,0),0)</f>
        <v>61.403508771929829</v>
      </c>
      <c r="L154" s="5">
        <v>0.20885357548240599</v>
      </c>
      <c r="M154">
        <v>-7530</v>
      </c>
      <c r="N154">
        <f>IF(A153=Emisiones_CO2_CO2eq_LA[[#This Row],[País]],IFERROR(Emisiones_CO2_CO2eq_LA[[#This Row],[UCTUS (kilotoneladas CO₂e)]]-M153,0),0)</f>
        <v>-40</v>
      </c>
      <c r="O154" s="5">
        <f>IF(A153=Emisiones_CO2_CO2eq_LA[[#This Row],[País]],IFERROR(((Emisiones_CO2_CO2eq_LA[[#This Row],[UCTUS (kilotoneladas CO₂e)]]-M153)/M153)*100,0),0)</f>
        <v>0.53404539385847793</v>
      </c>
      <c r="P154" s="5">
        <v>-1.7094211123723</v>
      </c>
      <c r="Q154">
        <v>200</v>
      </c>
      <c r="R154">
        <f>IF(A153=Emisiones_CO2_CO2eq_LA[[#This Row],[País]],IFERROR(Emisiones_CO2_CO2eq_LA[[#This Row],[Otras Quemas de Combustible (kilotoneladas CO₂e)]]-Q153,0),0)</f>
        <v>-100</v>
      </c>
      <c r="S154" s="5">
        <f>IF(A153=Emisiones_CO2_CO2eq_LA[[#This Row],[País]],IFERROR(((Emisiones_CO2_CO2eq_LA[[#This Row],[Otras Quemas de Combustible (kilotoneladas CO₂e)]]-Q153)/Q153)*100,0),0)</f>
        <v>-33.333333333333329</v>
      </c>
      <c r="T154" s="5">
        <v>0.05</v>
      </c>
      <c r="U154">
        <v>4300</v>
      </c>
      <c r="V154">
        <f>IF(A153=Emisiones_CO2_CO2eq_LA[[#This Row],[País]],IFERROR(Emisiones_CO2_CO2eq_LA[[#This Row],[Transporte (kilotoneladas CO₂e)]]-U153,0),0)</f>
        <v>300</v>
      </c>
      <c r="W154" s="5">
        <f>IF(A153=Emisiones_CO2_CO2eq_LA[[#This Row],[País]],IFERROR(((Emisiones_CO2_CO2eq_LA[[#This Row],[Transporte (kilotoneladas CO₂e)]]-U153)/U153)*100,0),0)</f>
        <v>7.5</v>
      </c>
      <c r="X154" s="5">
        <v>0.97616345062429</v>
      </c>
      <c r="Y154">
        <v>1200</v>
      </c>
      <c r="Z154">
        <f>IF(A153=Emisiones_CO2_CO2eq_LA[[#This Row],[País]],IFERROR(Emisiones_CO2_CO2eq_LA[[#This Row],[Manufactura y Construcción (kilotoneladas CO₂e)]]-Y153,0),0)</f>
        <v>200</v>
      </c>
      <c r="AA154" s="5">
        <f>IF(A153=Emisiones_CO2_CO2eq_LA[[#This Row],[País]],IFERROR(((Emisiones_CO2_CO2eq_LA[[#This Row],[Manufactura y Construcción (kilotoneladas CO₂e)]]-Y153)/Y153)*100,0),0)</f>
        <v>20</v>
      </c>
      <c r="AB154" s="5">
        <v>0.27241770715096397</v>
      </c>
      <c r="AC154">
        <v>0</v>
      </c>
      <c r="AD154">
        <f>IF(A153=Emisiones_CO2_CO2eq_LA[[#This Row],[País]],IFERROR(Emisiones_CO2_CO2eq_LA[[#This Row],[Emisiones Fugitivas (kilotoneladas CO₂e)]]-AC153,0),0)</f>
        <v>0</v>
      </c>
      <c r="AE154" s="5">
        <f>IF(A153=Emisiones_CO2_CO2eq_LA[[#This Row],[País]],IFERROR(((Emisiones_CO2_CO2eq_LA[[#This Row],[Emisiones Fugitivas (kilotoneladas CO₂e)]]-AC153)/AC153)*100,0),0)</f>
        <v>0</v>
      </c>
      <c r="AF154" s="5">
        <v>0</v>
      </c>
      <c r="AG154">
        <v>800</v>
      </c>
      <c r="AH154">
        <f>IF(A153=Emisiones_CO2_CO2eq_LA[[#This Row],[País]],IFERROR(Emisiones_CO2_CO2eq_LA[[#This Row],[Electricidad y Calor (kilotoneladas CO₂e)]]-AG153,0),0)</f>
        <v>200</v>
      </c>
      <c r="AI154" s="5">
        <f>IF(A153=Emisiones_CO2_CO2eq_LA[[#This Row],[País]],IFERROR(((Emisiones_CO2_CO2eq_LA[[#This Row],[Electricidad y Calor (kilotoneladas CO₂e)]]-AG153)/AG153)*100,0),0)</f>
        <v>33.333333333333329</v>
      </c>
      <c r="AJ154" s="5">
        <v>0.18161180476730901</v>
      </c>
    </row>
    <row r="155" spans="1:36" x14ac:dyDescent="0.25">
      <c r="A155" t="s">
        <v>80</v>
      </c>
      <c r="B155" t="s">
        <v>80</v>
      </c>
      <c r="C155" t="s">
        <v>81</v>
      </c>
      <c r="D155">
        <v>2008</v>
      </c>
      <c r="E155">
        <v>200</v>
      </c>
      <c r="F155">
        <f>IF(A154=Emisiones_CO2_CO2eq_LA[[#This Row],[País]],IFERROR(Emisiones_CO2_CO2eq_LA[[#This Row],[Edificios (kilotoneladas CO₂e)]]-E154,0),0)</f>
        <v>0</v>
      </c>
      <c r="G155" s="5">
        <f>IF(A154=Emisiones_CO2_CO2eq_LA[[#This Row],[País]],IFERROR(((Emisiones_CO2_CO2eq_LA[[#This Row],[Edificios (kilotoneladas CO₂e)]]-E154)/E154)*100,0),0)</f>
        <v>0</v>
      </c>
      <c r="H155" s="5">
        <v>4.48129061169616E-2</v>
      </c>
      <c r="I155">
        <v>840</v>
      </c>
      <c r="J155">
        <f>IF(A154=Emisiones_CO2_CO2eq_LA[[#This Row],[País]],IFERROR(Emisiones_CO2_CO2eq_LA[[#This Row],[Industria (kilotoneladas CO₂e)]]-I154,0),0)</f>
        <v>-80</v>
      </c>
      <c r="K155" s="5">
        <f>IF(A154=Emisiones_CO2_CO2eq_LA[[#This Row],[País]],IFERROR(((Emisiones_CO2_CO2eq_LA[[#This Row],[Industria (kilotoneladas CO₂e)]]-I154)/I154)*100,0),0)</f>
        <v>-8.695652173913043</v>
      </c>
      <c r="L155" s="5">
        <v>0.18821420569123901</v>
      </c>
      <c r="M155">
        <v>-7530</v>
      </c>
      <c r="N155">
        <f>IF(A154=Emisiones_CO2_CO2eq_LA[[#This Row],[País]],IFERROR(Emisiones_CO2_CO2eq_LA[[#This Row],[UCTUS (kilotoneladas CO₂e)]]-M154,0),0)</f>
        <v>0</v>
      </c>
      <c r="O155" s="5">
        <f>IF(A154=Emisiones_CO2_CO2eq_LA[[#This Row],[País]],IFERROR(((Emisiones_CO2_CO2eq_LA[[#This Row],[UCTUS (kilotoneladas CO₂e)]]-M154)/M154)*100,0),0)</f>
        <v>0</v>
      </c>
      <c r="P155" s="5">
        <v>-1.6872059153036001</v>
      </c>
      <c r="Q155">
        <v>200</v>
      </c>
      <c r="R155">
        <f>IF(A154=Emisiones_CO2_CO2eq_LA[[#This Row],[País]],IFERROR(Emisiones_CO2_CO2eq_LA[[#This Row],[Otras Quemas de Combustible (kilotoneladas CO₂e)]]-Q154,0),0)</f>
        <v>0</v>
      </c>
      <c r="S155" s="5">
        <f>IF(A154=Emisiones_CO2_CO2eq_LA[[#This Row],[País]],IFERROR(((Emisiones_CO2_CO2eq_LA[[#This Row],[Otras Quemas de Combustible (kilotoneladas CO₂e)]]-Q154)/Q154)*100,0),0)</f>
        <v>0</v>
      </c>
      <c r="T155" s="5">
        <v>0.04</v>
      </c>
      <c r="U155">
        <v>4400</v>
      </c>
      <c r="V155">
        <f>IF(A154=Emisiones_CO2_CO2eq_LA[[#This Row],[País]],IFERROR(Emisiones_CO2_CO2eq_LA[[#This Row],[Transporte (kilotoneladas CO₂e)]]-U154,0),0)</f>
        <v>100</v>
      </c>
      <c r="W155" s="5">
        <f>IF(A154=Emisiones_CO2_CO2eq_LA[[#This Row],[País]],IFERROR(((Emisiones_CO2_CO2eq_LA[[#This Row],[Transporte (kilotoneladas CO₂e)]]-U154)/U154)*100,0),0)</f>
        <v>2.3255813953488373</v>
      </c>
      <c r="X155" s="5">
        <v>0.98588393457315704</v>
      </c>
      <c r="Y155">
        <v>1200</v>
      </c>
      <c r="Z155">
        <f>IF(A154=Emisiones_CO2_CO2eq_LA[[#This Row],[País]],IFERROR(Emisiones_CO2_CO2eq_LA[[#This Row],[Manufactura y Construcción (kilotoneladas CO₂e)]]-Y154,0),0)</f>
        <v>0</v>
      </c>
      <c r="AA155" s="5">
        <f>IF(A154=Emisiones_CO2_CO2eq_LA[[#This Row],[País]],IFERROR(((Emisiones_CO2_CO2eq_LA[[#This Row],[Manufactura y Construcción (kilotoneladas CO₂e)]]-Y154)/Y154)*100,0),0)</f>
        <v>0</v>
      </c>
      <c r="AB155" s="5">
        <v>0.26887743670177</v>
      </c>
      <c r="AC155">
        <v>0</v>
      </c>
      <c r="AD155">
        <f>IF(A154=Emisiones_CO2_CO2eq_LA[[#This Row],[País]],IFERROR(Emisiones_CO2_CO2eq_LA[[#This Row],[Emisiones Fugitivas (kilotoneladas CO₂e)]]-AC154,0),0)</f>
        <v>0</v>
      </c>
      <c r="AE155" s="5">
        <f>IF(A154=Emisiones_CO2_CO2eq_LA[[#This Row],[País]],IFERROR(((Emisiones_CO2_CO2eq_LA[[#This Row],[Emisiones Fugitivas (kilotoneladas CO₂e)]]-AC154)/AC154)*100,0),0)</f>
        <v>0</v>
      </c>
      <c r="AF155" s="5">
        <v>0</v>
      </c>
      <c r="AG155">
        <v>700</v>
      </c>
      <c r="AH155">
        <f>IF(A154=Emisiones_CO2_CO2eq_LA[[#This Row],[País]],IFERROR(Emisiones_CO2_CO2eq_LA[[#This Row],[Electricidad y Calor (kilotoneladas CO₂e)]]-AG154,0),0)</f>
        <v>-100</v>
      </c>
      <c r="AI155" s="5">
        <f>IF(A154=Emisiones_CO2_CO2eq_LA[[#This Row],[País]],IFERROR(((Emisiones_CO2_CO2eq_LA[[#This Row],[Electricidad y Calor (kilotoneladas CO₂e)]]-AG154)/AG154)*100,0),0)</f>
        <v>-12.5</v>
      </c>
      <c r="AJ155" s="5">
        <v>0.15684517140936499</v>
      </c>
    </row>
    <row r="156" spans="1:36" x14ac:dyDescent="0.25">
      <c r="A156" t="s">
        <v>80</v>
      </c>
      <c r="B156" t="s">
        <v>80</v>
      </c>
      <c r="C156" t="s">
        <v>81</v>
      </c>
      <c r="D156">
        <v>2009</v>
      </c>
      <c r="E156">
        <v>200</v>
      </c>
      <c r="F156">
        <f>IF(A155=Emisiones_CO2_CO2eq_LA[[#This Row],[País]],IFERROR(Emisiones_CO2_CO2eq_LA[[#This Row],[Edificios (kilotoneladas CO₂e)]]-E155,0),0)</f>
        <v>0</v>
      </c>
      <c r="G156" s="5">
        <f>IF(A155=Emisiones_CO2_CO2eq_LA[[#This Row],[País]],IFERROR(((Emisiones_CO2_CO2eq_LA[[#This Row],[Edificios (kilotoneladas CO₂e)]]-E155)/E155)*100,0),0)</f>
        <v>0</v>
      </c>
      <c r="H156" s="5">
        <v>4.423800044238E-2</v>
      </c>
      <c r="I156">
        <v>830</v>
      </c>
      <c r="J156">
        <f>IF(A155=Emisiones_CO2_CO2eq_LA[[#This Row],[País]],IFERROR(Emisiones_CO2_CO2eq_LA[[#This Row],[Industria (kilotoneladas CO₂e)]]-I155,0),0)</f>
        <v>-10</v>
      </c>
      <c r="K156" s="5">
        <f>IF(A155=Emisiones_CO2_CO2eq_LA[[#This Row],[País]],IFERROR(((Emisiones_CO2_CO2eq_LA[[#This Row],[Industria (kilotoneladas CO₂e)]]-I155)/I155)*100,0),0)</f>
        <v>-1.1904761904761905</v>
      </c>
      <c r="L156" s="5">
        <v>0.183587701835877</v>
      </c>
      <c r="M156">
        <v>-7530</v>
      </c>
      <c r="N156">
        <f>IF(A155=Emisiones_CO2_CO2eq_LA[[#This Row],[País]],IFERROR(Emisiones_CO2_CO2eq_LA[[#This Row],[UCTUS (kilotoneladas CO₂e)]]-M155,0),0)</f>
        <v>0</v>
      </c>
      <c r="O156" s="5">
        <f>IF(A155=Emisiones_CO2_CO2eq_LA[[#This Row],[País]],IFERROR(((Emisiones_CO2_CO2eq_LA[[#This Row],[UCTUS (kilotoneladas CO₂e)]]-M155)/M155)*100,0),0)</f>
        <v>0</v>
      </c>
      <c r="P156" s="5">
        <v>-1.6655607166555999</v>
      </c>
      <c r="Q156">
        <v>200</v>
      </c>
      <c r="R156">
        <f>IF(A155=Emisiones_CO2_CO2eq_LA[[#This Row],[País]],IFERROR(Emisiones_CO2_CO2eq_LA[[#This Row],[Otras Quemas de Combustible (kilotoneladas CO₂e)]]-Q155,0),0)</f>
        <v>0</v>
      </c>
      <c r="S156" s="5">
        <f>IF(A155=Emisiones_CO2_CO2eq_LA[[#This Row],[País]],IFERROR(((Emisiones_CO2_CO2eq_LA[[#This Row],[Otras Quemas de Combustible (kilotoneladas CO₂e)]]-Q155)/Q155)*100,0),0)</f>
        <v>0</v>
      </c>
      <c r="T156" s="5">
        <v>0.04</v>
      </c>
      <c r="U156">
        <v>4400</v>
      </c>
      <c r="V156">
        <f>IF(A155=Emisiones_CO2_CO2eq_LA[[#This Row],[País]],IFERROR(Emisiones_CO2_CO2eq_LA[[#This Row],[Transporte (kilotoneladas CO₂e)]]-U155,0),0)</f>
        <v>0</v>
      </c>
      <c r="W156" s="5">
        <f>IF(A155=Emisiones_CO2_CO2eq_LA[[#This Row],[País]],IFERROR(((Emisiones_CO2_CO2eq_LA[[#This Row],[Transporte (kilotoneladas CO₂e)]]-U155)/U155)*100,0),0)</f>
        <v>0</v>
      </c>
      <c r="X156" s="5">
        <v>0.97323600973236002</v>
      </c>
      <c r="Y156">
        <v>1000</v>
      </c>
      <c r="Z156">
        <f>IF(A155=Emisiones_CO2_CO2eq_LA[[#This Row],[País]],IFERROR(Emisiones_CO2_CO2eq_LA[[#This Row],[Manufactura y Construcción (kilotoneladas CO₂e)]]-Y155,0),0)</f>
        <v>-200</v>
      </c>
      <c r="AA156" s="5">
        <f>IF(A155=Emisiones_CO2_CO2eq_LA[[#This Row],[País]],IFERROR(((Emisiones_CO2_CO2eq_LA[[#This Row],[Manufactura y Construcción (kilotoneladas CO₂e)]]-Y155)/Y155)*100,0),0)</f>
        <v>-16.666666666666664</v>
      </c>
      <c r="AB156" s="5">
        <v>0.22119000221189999</v>
      </c>
      <c r="AC156">
        <v>0</v>
      </c>
      <c r="AD156">
        <f>IF(A155=Emisiones_CO2_CO2eq_LA[[#This Row],[País]],IFERROR(Emisiones_CO2_CO2eq_LA[[#This Row],[Emisiones Fugitivas (kilotoneladas CO₂e)]]-AC155,0),0)</f>
        <v>0</v>
      </c>
      <c r="AE156" s="5">
        <f>IF(A155=Emisiones_CO2_CO2eq_LA[[#This Row],[País]],IFERROR(((Emisiones_CO2_CO2eq_LA[[#This Row],[Emisiones Fugitivas (kilotoneladas CO₂e)]]-AC155)/AC155)*100,0),0)</f>
        <v>0</v>
      </c>
      <c r="AF156" s="5">
        <v>0</v>
      </c>
      <c r="AG156">
        <v>500</v>
      </c>
      <c r="AH156">
        <f>IF(A155=Emisiones_CO2_CO2eq_LA[[#This Row],[País]],IFERROR(Emisiones_CO2_CO2eq_LA[[#This Row],[Electricidad y Calor (kilotoneladas CO₂e)]]-AG155,0),0)</f>
        <v>-200</v>
      </c>
      <c r="AI156" s="5">
        <f>IF(A155=Emisiones_CO2_CO2eq_LA[[#This Row],[País]],IFERROR(((Emisiones_CO2_CO2eq_LA[[#This Row],[Electricidad y Calor (kilotoneladas CO₂e)]]-AG155)/AG155)*100,0),0)</f>
        <v>-28.571428571428569</v>
      </c>
      <c r="AJ156" s="5">
        <v>0.11059500110595</v>
      </c>
    </row>
    <row r="157" spans="1:36" x14ac:dyDescent="0.25">
      <c r="A157" t="s">
        <v>80</v>
      </c>
      <c r="B157" t="s">
        <v>80</v>
      </c>
      <c r="C157" t="s">
        <v>81</v>
      </c>
      <c r="D157">
        <v>2010</v>
      </c>
      <c r="E157">
        <v>200</v>
      </c>
      <c r="F157">
        <f>IF(A156=Emisiones_CO2_CO2eq_LA[[#This Row],[País]],IFERROR(Emisiones_CO2_CO2eq_LA[[#This Row],[Edificios (kilotoneladas CO₂e)]]-E156,0),0)</f>
        <v>0</v>
      </c>
      <c r="G157" s="5">
        <f>IF(A156=Emisiones_CO2_CO2eq_LA[[#This Row],[País]],IFERROR(((Emisiones_CO2_CO2eq_LA[[#This Row],[Edificios (kilotoneladas CO₂e)]]-E156)/E156)*100,0),0)</f>
        <v>0</v>
      </c>
      <c r="H157" s="5">
        <v>4.36967445925278E-2</v>
      </c>
      <c r="I157">
        <v>500</v>
      </c>
      <c r="J157">
        <f>IF(A156=Emisiones_CO2_CO2eq_LA[[#This Row],[País]],IFERROR(Emisiones_CO2_CO2eq_LA[[#This Row],[Industria (kilotoneladas CO₂e)]]-I156,0),0)</f>
        <v>-330</v>
      </c>
      <c r="K157" s="5">
        <f>IF(A156=Emisiones_CO2_CO2eq_LA[[#This Row],[País]],IFERROR(((Emisiones_CO2_CO2eq_LA[[#This Row],[Industria (kilotoneladas CO₂e)]]-I156)/I156)*100,0),0)</f>
        <v>-39.75903614457831</v>
      </c>
      <c r="L157" s="5">
        <v>0.10924186148131899</v>
      </c>
      <c r="M157">
        <v>-7420</v>
      </c>
      <c r="N157">
        <f>IF(A156=Emisiones_CO2_CO2eq_LA[[#This Row],[País]],IFERROR(Emisiones_CO2_CO2eq_LA[[#This Row],[UCTUS (kilotoneladas CO₂e)]]-M156,0),0)</f>
        <v>110</v>
      </c>
      <c r="O157" s="5">
        <f>IF(A156=Emisiones_CO2_CO2eq_LA[[#This Row],[País]],IFERROR(((Emisiones_CO2_CO2eq_LA[[#This Row],[UCTUS (kilotoneladas CO₂e)]]-M156)/M156)*100,0),0)</f>
        <v>-1.4608233731739706</v>
      </c>
      <c r="P157" s="5">
        <v>-1.6211492243827801</v>
      </c>
      <c r="Q157">
        <v>100</v>
      </c>
      <c r="R157">
        <f>IF(A156=Emisiones_CO2_CO2eq_LA[[#This Row],[País]],IFERROR(Emisiones_CO2_CO2eq_LA[[#This Row],[Otras Quemas de Combustible (kilotoneladas CO₂e)]]-Q156,0),0)</f>
        <v>-100</v>
      </c>
      <c r="S157" s="5">
        <f>IF(A156=Emisiones_CO2_CO2eq_LA[[#This Row],[País]],IFERROR(((Emisiones_CO2_CO2eq_LA[[#This Row],[Otras Quemas de Combustible (kilotoneladas CO₂e)]]-Q156)/Q156)*100,0),0)</f>
        <v>-50</v>
      </c>
      <c r="T157" s="5">
        <v>0.02</v>
      </c>
      <c r="U157">
        <v>4600</v>
      </c>
      <c r="V157">
        <f>IF(A156=Emisiones_CO2_CO2eq_LA[[#This Row],[País]],IFERROR(Emisiones_CO2_CO2eq_LA[[#This Row],[Transporte (kilotoneladas CO₂e)]]-U156,0),0)</f>
        <v>200</v>
      </c>
      <c r="W157" s="5">
        <f>IF(A156=Emisiones_CO2_CO2eq_LA[[#This Row],[País]],IFERROR(((Emisiones_CO2_CO2eq_LA[[#This Row],[Transporte (kilotoneladas CO₂e)]]-U156)/U156)*100,0),0)</f>
        <v>4.5454545454545459</v>
      </c>
      <c r="X157" s="5">
        <v>1.0050251256281399</v>
      </c>
      <c r="Y157">
        <v>1000</v>
      </c>
      <c r="Z157">
        <f>IF(A156=Emisiones_CO2_CO2eq_LA[[#This Row],[País]],IFERROR(Emisiones_CO2_CO2eq_LA[[#This Row],[Manufactura y Construcción (kilotoneladas CO₂e)]]-Y156,0),0)</f>
        <v>0</v>
      </c>
      <c r="AA157" s="5">
        <f>IF(A156=Emisiones_CO2_CO2eq_LA[[#This Row],[País]],IFERROR(((Emisiones_CO2_CO2eq_LA[[#This Row],[Manufactura y Construcción (kilotoneladas CO₂e)]]-Y156)/Y156)*100,0),0)</f>
        <v>0</v>
      </c>
      <c r="AB157" s="5">
        <v>0.21848372296263899</v>
      </c>
      <c r="AC157">
        <v>0</v>
      </c>
      <c r="AD157">
        <f>IF(A156=Emisiones_CO2_CO2eq_LA[[#This Row],[País]],IFERROR(Emisiones_CO2_CO2eq_LA[[#This Row],[Emisiones Fugitivas (kilotoneladas CO₂e)]]-AC156,0),0)</f>
        <v>0</v>
      </c>
      <c r="AE157" s="5">
        <f>IF(A156=Emisiones_CO2_CO2eq_LA[[#This Row],[País]],IFERROR(((Emisiones_CO2_CO2eq_LA[[#This Row],[Emisiones Fugitivas (kilotoneladas CO₂e)]]-AC156)/AC156)*100,0),0)</f>
        <v>0</v>
      </c>
      <c r="AF157" s="5">
        <v>0</v>
      </c>
      <c r="AG157">
        <v>600</v>
      </c>
      <c r="AH157">
        <f>IF(A156=Emisiones_CO2_CO2eq_LA[[#This Row],[País]],IFERROR(Emisiones_CO2_CO2eq_LA[[#This Row],[Electricidad y Calor (kilotoneladas CO₂e)]]-AG156,0),0)</f>
        <v>100</v>
      </c>
      <c r="AI157" s="5">
        <f>IF(A156=Emisiones_CO2_CO2eq_LA[[#This Row],[País]],IFERROR(((Emisiones_CO2_CO2eq_LA[[#This Row],[Electricidad y Calor (kilotoneladas CO₂e)]]-AG156)/AG156)*100,0),0)</f>
        <v>20</v>
      </c>
      <c r="AJ157" s="5">
        <v>0.131090233777583</v>
      </c>
    </row>
    <row r="158" spans="1:36" x14ac:dyDescent="0.25">
      <c r="A158" t="s">
        <v>80</v>
      </c>
      <c r="B158" t="s">
        <v>80</v>
      </c>
      <c r="C158" t="s">
        <v>81</v>
      </c>
      <c r="D158">
        <v>2011</v>
      </c>
      <c r="E158">
        <v>200</v>
      </c>
      <c r="F158">
        <f>IF(A157=Emisiones_CO2_CO2eq_LA[[#This Row],[País]],IFERROR(Emisiones_CO2_CO2eq_LA[[#This Row],[Edificios (kilotoneladas CO₂e)]]-E157,0),0)</f>
        <v>0</v>
      </c>
      <c r="G158" s="5">
        <f>IF(A157=Emisiones_CO2_CO2eq_LA[[#This Row],[País]],IFERROR(((Emisiones_CO2_CO2eq_LA[[#This Row],[Edificios (kilotoneladas CO₂e)]]-E157)/E157)*100,0),0)</f>
        <v>0</v>
      </c>
      <c r="H158" s="5">
        <v>4.3168573278653102E-2</v>
      </c>
      <c r="I158">
        <v>550</v>
      </c>
      <c r="J158">
        <f>IF(A157=Emisiones_CO2_CO2eq_LA[[#This Row],[País]],IFERROR(Emisiones_CO2_CO2eq_LA[[#This Row],[Industria (kilotoneladas CO₂e)]]-I157,0),0)</f>
        <v>50</v>
      </c>
      <c r="K158" s="5">
        <f>IF(A157=Emisiones_CO2_CO2eq_LA[[#This Row],[País]],IFERROR(((Emisiones_CO2_CO2eq_LA[[#This Row],[Industria (kilotoneladas CO₂e)]]-I157)/I157)*100,0),0)</f>
        <v>10</v>
      </c>
      <c r="L158" s="5">
        <v>0.11871357651629599</v>
      </c>
      <c r="M158">
        <v>-11270</v>
      </c>
      <c r="N158">
        <f>IF(A157=Emisiones_CO2_CO2eq_LA[[#This Row],[País]],IFERROR(Emisiones_CO2_CO2eq_LA[[#This Row],[UCTUS (kilotoneladas CO₂e)]]-M157,0),0)</f>
        <v>-3850</v>
      </c>
      <c r="O158" s="5">
        <f>IF(A157=Emisiones_CO2_CO2eq_LA[[#This Row],[País]],IFERROR(((Emisiones_CO2_CO2eq_LA[[#This Row],[UCTUS (kilotoneladas CO₂e)]]-M157)/M157)*100,0),0)</f>
        <v>51.886792452830186</v>
      </c>
      <c r="P158" s="5">
        <v>-2.4325491042521001</v>
      </c>
      <c r="Q158">
        <v>200</v>
      </c>
      <c r="R158">
        <f>IF(A157=Emisiones_CO2_CO2eq_LA[[#This Row],[País]],IFERROR(Emisiones_CO2_CO2eq_LA[[#This Row],[Otras Quemas de Combustible (kilotoneladas CO₂e)]]-Q157,0),0)</f>
        <v>100</v>
      </c>
      <c r="S158" s="5">
        <f>IF(A157=Emisiones_CO2_CO2eq_LA[[#This Row],[País]],IFERROR(((Emisiones_CO2_CO2eq_LA[[#This Row],[Otras Quemas de Combustible (kilotoneladas CO₂e)]]-Q157)/Q157)*100,0),0)</f>
        <v>100</v>
      </c>
      <c r="T158" s="5">
        <v>0.04</v>
      </c>
      <c r="U158">
        <v>4600</v>
      </c>
      <c r="V158">
        <f>IF(A157=Emisiones_CO2_CO2eq_LA[[#This Row],[País]],IFERROR(Emisiones_CO2_CO2eq_LA[[#This Row],[Transporte (kilotoneladas CO₂e)]]-U157,0),0)</f>
        <v>0</v>
      </c>
      <c r="W158" s="5">
        <f>IF(A157=Emisiones_CO2_CO2eq_LA[[#This Row],[País]],IFERROR(((Emisiones_CO2_CO2eq_LA[[#This Row],[Transporte (kilotoneladas CO₂e)]]-U157)/U157)*100,0),0)</f>
        <v>0</v>
      </c>
      <c r="X158" s="5">
        <v>0.99287718540902203</v>
      </c>
      <c r="Y158">
        <v>1000</v>
      </c>
      <c r="Z158">
        <f>IF(A157=Emisiones_CO2_CO2eq_LA[[#This Row],[País]],IFERROR(Emisiones_CO2_CO2eq_LA[[#This Row],[Manufactura y Construcción (kilotoneladas CO₂e)]]-Y157,0),0)</f>
        <v>0</v>
      </c>
      <c r="AA158" s="5">
        <f>IF(A157=Emisiones_CO2_CO2eq_LA[[#This Row],[País]],IFERROR(((Emisiones_CO2_CO2eq_LA[[#This Row],[Manufactura y Construcción (kilotoneladas CO₂e)]]-Y157)/Y157)*100,0),0)</f>
        <v>0</v>
      </c>
      <c r="AB158" s="5">
        <v>0.215842866393265</v>
      </c>
      <c r="AC158">
        <v>0</v>
      </c>
      <c r="AD158">
        <f>IF(A157=Emisiones_CO2_CO2eq_LA[[#This Row],[País]],IFERROR(Emisiones_CO2_CO2eq_LA[[#This Row],[Emisiones Fugitivas (kilotoneladas CO₂e)]]-AC157,0),0)</f>
        <v>0</v>
      </c>
      <c r="AE158" s="5">
        <f>IF(A157=Emisiones_CO2_CO2eq_LA[[#This Row],[País]],IFERROR(((Emisiones_CO2_CO2eq_LA[[#This Row],[Emisiones Fugitivas (kilotoneladas CO₂e)]]-AC157)/AC157)*100,0),0)</f>
        <v>0</v>
      </c>
      <c r="AF158" s="5">
        <v>0</v>
      </c>
      <c r="AG158">
        <v>600</v>
      </c>
      <c r="AH158">
        <f>IF(A157=Emisiones_CO2_CO2eq_LA[[#This Row],[País]],IFERROR(Emisiones_CO2_CO2eq_LA[[#This Row],[Electricidad y Calor (kilotoneladas CO₂e)]]-AG157,0),0)</f>
        <v>0</v>
      </c>
      <c r="AI158" s="5">
        <f>IF(A157=Emisiones_CO2_CO2eq_LA[[#This Row],[País]],IFERROR(((Emisiones_CO2_CO2eq_LA[[#This Row],[Electricidad y Calor (kilotoneladas CO₂e)]]-AG157)/AG157)*100,0),0)</f>
        <v>0</v>
      </c>
      <c r="AJ158" s="5">
        <v>0.12950571983595899</v>
      </c>
    </row>
    <row r="159" spans="1:36" x14ac:dyDescent="0.25">
      <c r="A159" t="s">
        <v>80</v>
      </c>
      <c r="B159" t="s">
        <v>80</v>
      </c>
      <c r="C159" t="s">
        <v>81</v>
      </c>
      <c r="D159">
        <v>2012</v>
      </c>
      <c r="E159">
        <v>200</v>
      </c>
      <c r="F159">
        <f>IF(A158=Emisiones_CO2_CO2eq_LA[[#This Row],[País]],IFERROR(Emisiones_CO2_CO2eq_LA[[#This Row],[Edificios (kilotoneladas CO₂e)]]-E158,0),0)</f>
        <v>0</v>
      </c>
      <c r="G159" s="5">
        <f>IF(A158=Emisiones_CO2_CO2eq_LA[[#This Row],[País]],IFERROR(((Emisiones_CO2_CO2eq_LA[[#This Row],[Edificios (kilotoneladas CO₂e)]]-E158)/E158)*100,0),0)</f>
        <v>0</v>
      </c>
      <c r="H159" s="5">
        <v>4.26621160409556E-2</v>
      </c>
      <c r="I159">
        <v>540</v>
      </c>
      <c r="J159">
        <f>IF(A158=Emisiones_CO2_CO2eq_LA[[#This Row],[País]],IFERROR(Emisiones_CO2_CO2eq_LA[[#This Row],[Industria (kilotoneladas CO₂e)]]-I158,0),0)</f>
        <v>-10</v>
      </c>
      <c r="K159" s="5">
        <f>IF(A158=Emisiones_CO2_CO2eq_LA[[#This Row],[País]],IFERROR(((Emisiones_CO2_CO2eq_LA[[#This Row],[Industria (kilotoneladas CO₂e)]]-I158)/I158)*100,0),0)</f>
        <v>-1.8181818181818181</v>
      </c>
      <c r="L159" s="5">
        <v>0.11518771331058</v>
      </c>
      <c r="M159">
        <v>-11240</v>
      </c>
      <c r="N159">
        <f>IF(A158=Emisiones_CO2_CO2eq_LA[[#This Row],[País]],IFERROR(Emisiones_CO2_CO2eq_LA[[#This Row],[UCTUS (kilotoneladas CO₂e)]]-M158,0),0)</f>
        <v>30</v>
      </c>
      <c r="O159" s="5">
        <f>IF(A158=Emisiones_CO2_CO2eq_LA[[#This Row],[País]],IFERROR(((Emisiones_CO2_CO2eq_LA[[#This Row],[UCTUS (kilotoneladas CO₂e)]]-M158)/M158)*100,0),0)</f>
        <v>-0.26619343389529726</v>
      </c>
      <c r="P159" s="5">
        <v>-2.3976109215017001</v>
      </c>
      <c r="Q159">
        <v>200</v>
      </c>
      <c r="R159">
        <f>IF(A158=Emisiones_CO2_CO2eq_LA[[#This Row],[País]],IFERROR(Emisiones_CO2_CO2eq_LA[[#This Row],[Otras Quemas de Combustible (kilotoneladas CO₂e)]]-Q158,0),0)</f>
        <v>0</v>
      </c>
      <c r="S159" s="5">
        <f>IF(A158=Emisiones_CO2_CO2eq_LA[[#This Row],[País]],IFERROR(((Emisiones_CO2_CO2eq_LA[[#This Row],[Otras Quemas de Combustible (kilotoneladas CO₂e)]]-Q158)/Q158)*100,0),0)</f>
        <v>0</v>
      </c>
      <c r="T159" s="5">
        <v>0.04</v>
      </c>
      <c r="U159">
        <v>4800</v>
      </c>
      <c r="V159">
        <f>IF(A158=Emisiones_CO2_CO2eq_LA[[#This Row],[País]],IFERROR(Emisiones_CO2_CO2eq_LA[[#This Row],[Transporte (kilotoneladas CO₂e)]]-U158,0),0)</f>
        <v>200</v>
      </c>
      <c r="W159" s="5">
        <f>IF(A158=Emisiones_CO2_CO2eq_LA[[#This Row],[País]],IFERROR(((Emisiones_CO2_CO2eq_LA[[#This Row],[Transporte (kilotoneladas CO₂e)]]-U158)/U158)*100,0),0)</f>
        <v>4.3478260869565215</v>
      </c>
      <c r="X159" s="5">
        <v>1.02389078498293</v>
      </c>
      <c r="Y159">
        <v>1100</v>
      </c>
      <c r="Z159">
        <f>IF(A158=Emisiones_CO2_CO2eq_LA[[#This Row],[País]],IFERROR(Emisiones_CO2_CO2eq_LA[[#This Row],[Manufactura y Construcción (kilotoneladas CO₂e)]]-Y158,0),0)</f>
        <v>100</v>
      </c>
      <c r="AA159" s="5">
        <f>IF(A158=Emisiones_CO2_CO2eq_LA[[#This Row],[País]],IFERROR(((Emisiones_CO2_CO2eq_LA[[#This Row],[Manufactura y Construcción (kilotoneladas CO₂e)]]-Y158)/Y158)*100,0),0)</f>
        <v>10</v>
      </c>
      <c r="AB159" s="5">
        <v>0.23464163822525599</v>
      </c>
      <c r="AC159">
        <v>0</v>
      </c>
      <c r="AD159">
        <f>IF(A158=Emisiones_CO2_CO2eq_LA[[#This Row],[País]],IFERROR(Emisiones_CO2_CO2eq_LA[[#This Row],[Emisiones Fugitivas (kilotoneladas CO₂e)]]-AC158,0),0)</f>
        <v>0</v>
      </c>
      <c r="AE159" s="5">
        <f>IF(A158=Emisiones_CO2_CO2eq_LA[[#This Row],[País]],IFERROR(((Emisiones_CO2_CO2eq_LA[[#This Row],[Emisiones Fugitivas (kilotoneladas CO₂e)]]-AC158)/AC158)*100,0),0)</f>
        <v>0</v>
      </c>
      <c r="AF159" s="5">
        <v>0</v>
      </c>
      <c r="AG159">
        <v>600</v>
      </c>
      <c r="AH159">
        <f>IF(A158=Emisiones_CO2_CO2eq_LA[[#This Row],[País]],IFERROR(Emisiones_CO2_CO2eq_LA[[#This Row],[Electricidad y Calor (kilotoneladas CO₂e)]]-AG158,0),0)</f>
        <v>0</v>
      </c>
      <c r="AI159" s="5">
        <f>IF(A158=Emisiones_CO2_CO2eq_LA[[#This Row],[País]],IFERROR(((Emisiones_CO2_CO2eq_LA[[#This Row],[Electricidad y Calor (kilotoneladas CO₂e)]]-AG158)/AG158)*100,0),0)</f>
        <v>0</v>
      </c>
      <c r="AJ159" s="5">
        <v>0.12798634812286599</v>
      </c>
    </row>
    <row r="160" spans="1:36" x14ac:dyDescent="0.25">
      <c r="A160" t="s">
        <v>80</v>
      </c>
      <c r="B160" t="s">
        <v>80</v>
      </c>
      <c r="C160" t="s">
        <v>81</v>
      </c>
      <c r="D160">
        <v>2013</v>
      </c>
      <c r="E160">
        <v>200</v>
      </c>
      <c r="F160">
        <f>IF(A159=Emisiones_CO2_CO2eq_LA[[#This Row],[País]],IFERROR(Emisiones_CO2_CO2eq_LA[[#This Row],[Edificios (kilotoneladas CO₂e)]]-E159,0),0)</f>
        <v>0</v>
      </c>
      <c r="G160" s="5">
        <f>IF(A159=Emisiones_CO2_CO2eq_LA[[#This Row],[País]],IFERROR(((Emisiones_CO2_CO2eq_LA[[#This Row],[Edificios (kilotoneladas CO₂e)]]-E159)/E159)*100,0),0)</f>
        <v>0</v>
      </c>
      <c r="H160" s="5">
        <v>4.2176296921130299E-2</v>
      </c>
      <c r="I160">
        <v>570</v>
      </c>
      <c r="J160">
        <f>IF(A159=Emisiones_CO2_CO2eq_LA[[#This Row],[País]],IFERROR(Emisiones_CO2_CO2eq_LA[[#This Row],[Industria (kilotoneladas CO₂e)]]-I159,0),0)</f>
        <v>30</v>
      </c>
      <c r="K160" s="5">
        <f>IF(A159=Emisiones_CO2_CO2eq_LA[[#This Row],[País]],IFERROR(((Emisiones_CO2_CO2eq_LA[[#This Row],[Industria (kilotoneladas CO₂e)]]-I159)/I159)*100,0),0)</f>
        <v>5.5555555555555554</v>
      </c>
      <c r="L160" s="5">
        <v>0.120202446225221</v>
      </c>
      <c r="M160">
        <v>-11240</v>
      </c>
      <c r="N160">
        <f>IF(A159=Emisiones_CO2_CO2eq_LA[[#This Row],[País]],IFERROR(Emisiones_CO2_CO2eq_LA[[#This Row],[UCTUS (kilotoneladas CO₂e)]]-M159,0),0)</f>
        <v>0</v>
      </c>
      <c r="O160" s="5">
        <f>IF(A159=Emisiones_CO2_CO2eq_LA[[#This Row],[País]],IFERROR(((Emisiones_CO2_CO2eq_LA[[#This Row],[UCTUS (kilotoneladas CO₂e)]]-M159)/M159)*100,0),0)</f>
        <v>0</v>
      </c>
      <c r="P160" s="5">
        <v>-2.3703078869675198</v>
      </c>
      <c r="Q160">
        <v>200</v>
      </c>
      <c r="R160">
        <f>IF(A159=Emisiones_CO2_CO2eq_LA[[#This Row],[País]],IFERROR(Emisiones_CO2_CO2eq_LA[[#This Row],[Otras Quemas de Combustible (kilotoneladas CO₂e)]]-Q159,0),0)</f>
        <v>0</v>
      </c>
      <c r="S160" s="5">
        <f>IF(A159=Emisiones_CO2_CO2eq_LA[[#This Row],[País]],IFERROR(((Emisiones_CO2_CO2eq_LA[[#This Row],[Otras Quemas de Combustible (kilotoneladas CO₂e)]]-Q159)/Q159)*100,0),0)</f>
        <v>0</v>
      </c>
      <c r="T160" s="5">
        <v>0.04</v>
      </c>
      <c r="U160">
        <v>4900</v>
      </c>
      <c r="V160">
        <f>IF(A159=Emisiones_CO2_CO2eq_LA[[#This Row],[País]],IFERROR(Emisiones_CO2_CO2eq_LA[[#This Row],[Transporte (kilotoneladas CO₂e)]]-U159,0),0)</f>
        <v>100</v>
      </c>
      <c r="W160" s="5">
        <f>IF(A159=Emisiones_CO2_CO2eq_LA[[#This Row],[País]],IFERROR(((Emisiones_CO2_CO2eq_LA[[#This Row],[Transporte (kilotoneladas CO₂e)]]-U159)/U159)*100,0),0)</f>
        <v>2.083333333333333</v>
      </c>
      <c r="X160" s="5">
        <v>1.03331927456769</v>
      </c>
      <c r="Y160">
        <v>1100</v>
      </c>
      <c r="Z160">
        <f>IF(A159=Emisiones_CO2_CO2eq_LA[[#This Row],[País]],IFERROR(Emisiones_CO2_CO2eq_LA[[#This Row],[Manufactura y Construcción (kilotoneladas CO₂e)]]-Y159,0),0)</f>
        <v>0</v>
      </c>
      <c r="AA160" s="5">
        <f>IF(A159=Emisiones_CO2_CO2eq_LA[[#This Row],[País]],IFERROR(((Emisiones_CO2_CO2eq_LA[[#This Row],[Manufactura y Construcción (kilotoneladas CO₂e)]]-Y159)/Y159)*100,0),0)</f>
        <v>0</v>
      </c>
      <c r="AB160" s="5">
        <v>0.23196963306621601</v>
      </c>
      <c r="AC160">
        <v>0</v>
      </c>
      <c r="AD160">
        <f>IF(A159=Emisiones_CO2_CO2eq_LA[[#This Row],[País]],IFERROR(Emisiones_CO2_CO2eq_LA[[#This Row],[Emisiones Fugitivas (kilotoneladas CO₂e)]]-AC159,0),0)</f>
        <v>0</v>
      </c>
      <c r="AE160" s="5">
        <f>IF(A159=Emisiones_CO2_CO2eq_LA[[#This Row],[País]],IFERROR(((Emisiones_CO2_CO2eq_LA[[#This Row],[Emisiones Fugitivas (kilotoneladas CO₂e)]]-AC159)/AC159)*100,0),0)</f>
        <v>0</v>
      </c>
      <c r="AF160" s="5">
        <v>0</v>
      </c>
      <c r="AG160">
        <v>800</v>
      </c>
      <c r="AH160">
        <f>IF(A159=Emisiones_CO2_CO2eq_LA[[#This Row],[País]],IFERROR(Emisiones_CO2_CO2eq_LA[[#This Row],[Electricidad y Calor (kilotoneladas CO₂e)]]-AG159,0),0)</f>
        <v>200</v>
      </c>
      <c r="AI160" s="5">
        <f>IF(A159=Emisiones_CO2_CO2eq_LA[[#This Row],[País]],IFERROR(((Emisiones_CO2_CO2eq_LA[[#This Row],[Electricidad y Calor (kilotoneladas CO₂e)]]-AG159)/AG159)*100,0),0)</f>
        <v>33.333333333333329</v>
      </c>
      <c r="AJ160" s="5">
        <v>0.168705187684521</v>
      </c>
    </row>
    <row r="161" spans="1:36" x14ac:dyDescent="0.25">
      <c r="A161" t="s">
        <v>80</v>
      </c>
      <c r="B161" t="s">
        <v>80</v>
      </c>
      <c r="C161" t="s">
        <v>81</v>
      </c>
      <c r="D161">
        <v>2014</v>
      </c>
      <c r="E161">
        <v>300</v>
      </c>
      <c r="F161">
        <f>IF(A160=Emisiones_CO2_CO2eq_LA[[#This Row],[País]],IFERROR(Emisiones_CO2_CO2eq_LA[[#This Row],[Edificios (kilotoneladas CO₂e)]]-E160,0),0)</f>
        <v>100</v>
      </c>
      <c r="G161" s="5">
        <f>IF(A160=Emisiones_CO2_CO2eq_LA[[#This Row],[País]],IFERROR(((Emisiones_CO2_CO2eq_LA[[#This Row],[Edificios (kilotoneladas CO₂e)]]-E160)/E160)*100,0),0)</f>
        <v>50</v>
      </c>
      <c r="H161" s="5">
        <v>6.25651720542231E-2</v>
      </c>
      <c r="I161">
        <v>580</v>
      </c>
      <c r="J161">
        <f>IF(A160=Emisiones_CO2_CO2eq_LA[[#This Row],[País]],IFERROR(Emisiones_CO2_CO2eq_LA[[#This Row],[Industria (kilotoneladas CO₂e)]]-I160,0),0)</f>
        <v>10</v>
      </c>
      <c r="K161" s="5">
        <f>IF(A160=Emisiones_CO2_CO2eq_LA[[#This Row],[País]],IFERROR(((Emisiones_CO2_CO2eq_LA[[#This Row],[Industria (kilotoneladas CO₂e)]]-I160)/I160)*100,0),0)</f>
        <v>1.7543859649122806</v>
      </c>
      <c r="L161" s="5">
        <v>0.120959332638164</v>
      </c>
      <c r="M161">
        <v>-11260</v>
      </c>
      <c r="N161">
        <f>IF(A160=Emisiones_CO2_CO2eq_LA[[#This Row],[País]],IFERROR(Emisiones_CO2_CO2eq_LA[[#This Row],[UCTUS (kilotoneladas CO₂e)]]-M160,0),0)</f>
        <v>-20</v>
      </c>
      <c r="O161" s="5">
        <f>IF(A160=Emisiones_CO2_CO2eq_LA[[#This Row],[País]],IFERROR(((Emisiones_CO2_CO2eq_LA[[#This Row],[UCTUS (kilotoneladas CO₂e)]]-M160)/M160)*100,0),0)</f>
        <v>0.1779359430604982</v>
      </c>
      <c r="P161" s="5">
        <v>-2.3482794577684998</v>
      </c>
      <c r="Q161">
        <v>200</v>
      </c>
      <c r="R161">
        <f>IF(A160=Emisiones_CO2_CO2eq_LA[[#This Row],[País]],IFERROR(Emisiones_CO2_CO2eq_LA[[#This Row],[Otras Quemas de Combustible (kilotoneladas CO₂e)]]-Q160,0),0)</f>
        <v>0</v>
      </c>
      <c r="S161" s="5">
        <f>IF(A160=Emisiones_CO2_CO2eq_LA[[#This Row],[País]],IFERROR(((Emisiones_CO2_CO2eq_LA[[#This Row],[Otras Quemas de Combustible (kilotoneladas CO₂e)]]-Q160)/Q160)*100,0),0)</f>
        <v>0</v>
      </c>
      <c r="T161" s="5">
        <v>0.04</v>
      </c>
      <c r="U161">
        <v>5000</v>
      </c>
      <c r="V161">
        <f>IF(A160=Emisiones_CO2_CO2eq_LA[[#This Row],[País]],IFERROR(Emisiones_CO2_CO2eq_LA[[#This Row],[Transporte (kilotoneladas CO₂e)]]-U160,0),0)</f>
        <v>100</v>
      </c>
      <c r="W161" s="5">
        <f>IF(A160=Emisiones_CO2_CO2eq_LA[[#This Row],[País]],IFERROR(((Emisiones_CO2_CO2eq_LA[[#This Row],[Transporte (kilotoneladas CO₂e)]]-U160)/U160)*100,0),0)</f>
        <v>2.0408163265306123</v>
      </c>
      <c r="X161" s="5">
        <v>1.0427528675703801</v>
      </c>
      <c r="Y161">
        <v>1000</v>
      </c>
      <c r="Z161">
        <f>IF(A160=Emisiones_CO2_CO2eq_LA[[#This Row],[País]],IFERROR(Emisiones_CO2_CO2eq_LA[[#This Row],[Manufactura y Construcción (kilotoneladas CO₂e)]]-Y160,0),0)</f>
        <v>-100</v>
      </c>
      <c r="AA161" s="5">
        <f>IF(A160=Emisiones_CO2_CO2eq_LA[[#This Row],[País]],IFERROR(((Emisiones_CO2_CO2eq_LA[[#This Row],[Manufactura y Construcción (kilotoneladas CO₂e)]]-Y160)/Y160)*100,0),0)</f>
        <v>-9.0909090909090917</v>
      </c>
      <c r="AB161" s="5">
        <v>0.20855057351407699</v>
      </c>
      <c r="AC161">
        <v>0</v>
      </c>
      <c r="AD161">
        <f>IF(A160=Emisiones_CO2_CO2eq_LA[[#This Row],[País]],IFERROR(Emisiones_CO2_CO2eq_LA[[#This Row],[Emisiones Fugitivas (kilotoneladas CO₂e)]]-AC160,0),0)</f>
        <v>0</v>
      </c>
      <c r="AE161" s="5">
        <f>IF(A160=Emisiones_CO2_CO2eq_LA[[#This Row],[País]],IFERROR(((Emisiones_CO2_CO2eq_LA[[#This Row],[Emisiones Fugitivas (kilotoneladas CO₂e)]]-AC160)/AC160)*100,0),0)</f>
        <v>0</v>
      </c>
      <c r="AF161" s="5">
        <v>0</v>
      </c>
      <c r="AG161">
        <v>700</v>
      </c>
      <c r="AH161">
        <f>IF(A160=Emisiones_CO2_CO2eq_LA[[#This Row],[País]],IFERROR(Emisiones_CO2_CO2eq_LA[[#This Row],[Electricidad y Calor (kilotoneladas CO₂e)]]-AG160,0),0)</f>
        <v>-100</v>
      </c>
      <c r="AI161" s="5">
        <f>IF(A160=Emisiones_CO2_CO2eq_LA[[#This Row],[País]],IFERROR(((Emisiones_CO2_CO2eq_LA[[#This Row],[Electricidad y Calor (kilotoneladas CO₂e)]]-AG160)/AG160)*100,0),0)</f>
        <v>-12.5</v>
      </c>
      <c r="AJ161" s="5">
        <v>0.145985401459854</v>
      </c>
    </row>
    <row r="162" spans="1:36" x14ac:dyDescent="0.25">
      <c r="A162" t="s">
        <v>80</v>
      </c>
      <c r="B162" t="s">
        <v>80</v>
      </c>
      <c r="C162" t="s">
        <v>81</v>
      </c>
      <c r="D162">
        <v>2015</v>
      </c>
      <c r="E162">
        <v>300</v>
      </c>
      <c r="F162">
        <f>IF(A161=Emisiones_CO2_CO2eq_LA[[#This Row],[País]],IFERROR(Emisiones_CO2_CO2eq_LA[[#This Row],[Edificios (kilotoneladas CO₂e)]]-E161,0),0)</f>
        <v>0</v>
      </c>
      <c r="G162" s="5">
        <f>IF(A161=Emisiones_CO2_CO2eq_LA[[#This Row],[País]],IFERROR(((Emisiones_CO2_CO2eq_LA[[#This Row],[Edificios (kilotoneladas CO₂e)]]-E161)/E161)*100,0),0)</f>
        <v>0</v>
      </c>
      <c r="H162" s="5">
        <v>6.1881188118811797E-2</v>
      </c>
      <c r="I162">
        <v>620</v>
      </c>
      <c r="J162">
        <f>IF(A161=Emisiones_CO2_CO2eq_LA[[#This Row],[País]],IFERROR(Emisiones_CO2_CO2eq_LA[[#This Row],[Industria (kilotoneladas CO₂e)]]-I161,0),0)</f>
        <v>40</v>
      </c>
      <c r="K162" s="5">
        <f>IF(A161=Emisiones_CO2_CO2eq_LA[[#This Row],[País]],IFERROR(((Emisiones_CO2_CO2eq_LA[[#This Row],[Industria (kilotoneladas CO₂e)]]-I161)/I161)*100,0),0)</f>
        <v>6.8965517241379306</v>
      </c>
      <c r="L162" s="5">
        <v>0.12788778877887699</v>
      </c>
      <c r="M162">
        <v>-11280</v>
      </c>
      <c r="N162">
        <f>IF(A161=Emisiones_CO2_CO2eq_LA[[#This Row],[País]],IFERROR(Emisiones_CO2_CO2eq_LA[[#This Row],[UCTUS (kilotoneladas CO₂e)]]-M161,0),0)</f>
        <v>-20</v>
      </c>
      <c r="O162" s="5">
        <f>IF(A161=Emisiones_CO2_CO2eq_LA[[#This Row],[País]],IFERROR(((Emisiones_CO2_CO2eq_LA[[#This Row],[UCTUS (kilotoneladas CO₂e)]]-M161)/M161)*100,0),0)</f>
        <v>0.17761989342806395</v>
      </c>
      <c r="P162" s="5">
        <v>-2.3267326732673199</v>
      </c>
      <c r="Q162">
        <v>200</v>
      </c>
      <c r="R162">
        <f>IF(A161=Emisiones_CO2_CO2eq_LA[[#This Row],[País]],IFERROR(Emisiones_CO2_CO2eq_LA[[#This Row],[Otras Quemas de Combustible (kilotoneladas CO₂e)]]-Q161,0),0)</f>
        <v>0</v>
      </c>
      <c r="S162" s="5">
        <f>IF(A161=Emisiones_CO2_CO2eq_LA[[#This Row],[País]],IFERROR(((Emisiones_CO2_CO2eq_LA[[#This Row],[Otras Quemas de Combustible (kilotoneladas CO₂e)]]-Q161)/Q161)*100,0),0)</f>
        <v>0</v>
      </c>
      <c r="T162" s="5">
        <v>0.04</v>
      </c>
      <c r="U162">
        <v>5300</v>
      </c>
      <c r="V162">
        <f>IF(A161=Emisiones_CO2_CO2eq_LA[[#This Row],[País]],IFERROR(Emisiones_CO2_CO2eq_LA[[#This Row],[Transporte (kilotoneladas CO₂e)]]-U161,0),0)</f>
        <v>300</v>
      </c>
      <c r="W162" s="5">
        <f>IF(A161=Emisiones_CO2_CO2eq_LA[[#This Row],[País]],IFERROR(((Emisiones_CO2_CO2eq_LA[[#This Row],[Transporte (kilotoneladas CO₂e)]]-U161)/U161)*100,0),0)</f>
        <v>6</v>
      </c>
      <c r="X162" s="5">
        <v>1.0932343234323401</v>
      </c>
      <c r="Y162">
        <v>1000</v>
      </c>
      <c r="Z162">
        <f>IF(A161=Emisiones_CO2_CO2eq_LA[[#This Row],[País]],IFERROR(Emisiones_CO2_CO2eq_LA[[#This Row],[Manufactura y Construcción (kilotoneladas CO₂e)]]-Y161,0),0)</f>
        <v>0</v>
      </c>
      <c r="AA162" s="5">
        <f>IF(A161=Emisiones_CO2_CO2eq_LA[[#This Row],[País]],IFERROR(((Emisiones_CO2_CO2eq_LA[[#This Row],[Manufactura y Construcción (kilotoneladas CO₂e)]]-Y161)/Y161)*100,0),0)</f>
        <v>0</v>
      </c>
      <c r="AB162" s="5">
        <v>0.20627062706270599</v>
      </c>
      <c r="AC162">
        <v>0</v>
      </c>
      <c r="AD162">
        <f>IF(A161=Emisiones_CO2_CO2eq_LA[[#This Row],[País]],IFERROR(Emisiones_CO2_CO2eq_LA[[#This Row],[Emisiones Fugitivas (kilotoneladas CO₂e)]]-AC161,0),0)</f>
        <v>0</v>
      </c>
      <c r="AE162" s="5">
        <f>IF(A161=Emisiones_CO2_CO2eq_LA[[#This Row],[País]],IFERROR(((Emisiones_CO2_CO2eq_LA[[#This Row],[Emisiones Fugitivas (kilotoneladas CO₂e)]]-AC161)/AC161)*100,0),0)</f>
        <v>0</v>
      </c>
      <c r="AF162" s="5">
        <v>0</v>
      </c>
      <c r="AG162">
        <v>100</v>
      </c>
      <c r="AH162">
        <f>IF(A161=Emisiones_CO2_CO2eq_LA[[#This Row],[País]],IFERROR(Emisiones_CO2_CO2eq_LA[[#This Row],[Electricidad y Calor (kilotoneladas CO₂e)]]-AG161,0),0)</f>
        <v>-600</v>
      </c>
      <c r="AI162" s="5">
        <f>IF(A161=Emisiones_CO2_CO2eq_LA[[#This Row],[País]],IFERROR(((Emisiones_CO2_CO2eq_LA[[#This Row],[Electricidad y Calor (kilotoneladas CO₂e)]]-AG161)/AG161)*100,0),0)</f>
        <v>-85.714285714285708</v>
      </c>
      <c r="AJ162" s="5">
        <v>2.0627062706270599E-2</v>
      </c>
    </row>
    <row r="163" spans="1:36" x14ac:dyDescent="0.25">
      <c r="A163" t="s">
        <v>80</v>
      </c>
      <c r="B163" t="s">
        <v>80</v>
      </c>
      <c r="C163" t="s">
        <v>81</v>
      </c>
      <c r="D163">
        <v>2016</v>
      </c>
      <c r="E163">
        <v>300</v>
      </c>
      <c r="F163">
        <f>IF(A162=Emisiones_CO2_CO2eq_LA[[#This Row],[País]],IFERROR(Emisiones_CO2_CO2eq_LA[[#This Row],[Edificios (kilotoneladas CO₂e)]]-E162,0),0)</f>
        <v>0</v>
      </c>
      <c r="G163" s="5">
        <f>IF(A162=Emisiones_CO2_CO2eq_LA[[#This Row],[País]],IFERROR(((Emisiones_CO2_CO2eq_LA[[#This Row],[Edificios (kilotoneladas CO₂e)]]-E162)/E162)*100,0),0)</f>
        <v>0</v>
      </c>
      <c r="H163" s="5">
        <v>6.12369871402327E-2</v>
      </c>
      <c r="I163">
        <v>620</v>
      </c>
      <c r="J163">
        <f>IF(A162=Emisiones_CO2_CO2eq_LA[[#This Row],[País]],IFERROR(Emisiones_CO2_CO2eq_LA[[#This Row],[Industria (kilotoneladas CO₂e)]]-I162,0),0)</f>
        <v>0</v>
      </c>
      <c r="K163" s="5">
        <f>IF(A162=Emisiones_CO2_CO2eq_LA[[#This Row],[País]],IFERROR(((Emisiones_CO2_CO2eq_LA[[#This Row],[Industria (kilotoneladas CO₂e)]]-I162)/I162)*100,0),0)</f>
        <v>0</v>
      </c>
      <c r="L163" s="5">
        <v>0.12655644008981401</v>
      </c>
      <c r="M163">
        <v>-11210</v>
      </c>
      <c r="N163">
        <f>IF(A162=Emisiones_CO2_CO2eq_LA[[#This Row],[País]],IFERROR(Emisiones_CO2_CO2eq_LA[[#This Row],[UCTUS (kilotoneladas CO₂e)]]-M162,0),0)</f>
        <v>70</v>
      </c>
      <c r="O163" s="5">
        <f>IF(A162=Emisiones_CO2_CO2eq_LA[[#This Row],[País]],IFERROR(((Emisiones_CO2_CO2eq_LA[[#This Row],[UCTUS (kilotoneladas CO₂e)]]-M162)/M162)*100,0),0)</f>
        <v>-0.62056737588652489</v>
      </c>
      <c r="P163" s="5">
        <v>-2.2882220861400202</v>
      </c>
      <c r="Q163">
        <v>300</v>
      </c>
      <c r="R163">
        <f>IF(A162=Emisiones_CO2_CO2eq_LA[[#This Row],[País]],IFERROR(Emisiones_CO2_CO2eq_LA[[#This Row],[Otras Quemas de Combustible (kilotoneladas CO₂e)]]-Q162,0),0)</f>
        <v>100</v>
      </c>
      <c r="S163" s="5">
        <f>IF(A162=Emisiones_CO2_CO2eq_LA[[#This Row],[País]],IFERROR(((Emisiones_CO2_CO2eq_LA[[#This Row],[Otras Quemas de Combustible (kilotoneladas CO₂e)]]-Q162)/Q162)*100,0),0)</f>
        <v>50</v>
      </c>
      <c r="T163" s="5">
        <v>0.06</v>
      </c>
      <c r="U163">
        <v>5700</v>
      </c>
      <c r="V163">
        <f>IF(A162=Emisiones_CO2_CO2eq_LA[[#This Row],[País]],IFERROR(Emisiones_CO2_CO2eq_LA[[#This Row],[Transporte (kilotoneladas CO₂e)]]-U162,0),0)</f>
        <v>400</v>
      </c>
      <c r="W163" s="5">
        <f>IF(A162=Emisiones_CO2_CO2eq_LA[[#This Row],[País]],IFERROR(((Emisiones_CO2_CO2eq_LA[[#This Row],[Transporte (kilotoneladas CO₂e)]]-U162)/U162)*100,0),0)</f>
        <v>7.5471698113207548</v>
      </c>
      <c r="X163" s="5">
        <v>1.16350275566442</v>
      </c>
      <c r="Y163">
        <v>1100</v>
      </c>
      <c r="Z163">
        <f>IF(A162=Emisiones_CO2_CO2eq_LA[[#This Row],[País]],IFERROR(Emisiones_CO2_CO2eq_LA[[#This Row],[Manufactura y Construcción (kilotoneladas CO₂e)]]-Y162,0),0)</f>
        <v>100</v>
      </c>
      <c r="AA163" s="5">
        <f>IF(A162=Emisiones_CO2_CO2eq_LA[[#This Row],[País]],IFERROR(((Emisiones_CO2_CO2eq_LA[[#This Row],[Manufactura y Construcción (kilotoneladas CO₂e)]]-Y162)/Y162)*100,0),0)</f>
        <v>10</v>
      </c>
      <c r="AB163" s="5">
        <v>0.22453561951418599</v>
      </c>
      <c r="AC163">
        <v>0</v>
      </c>
      <c r="AD163">
        <f>IF(A162=Emisiones_CO2_CO2eq_LA[[#This Row],[País]],IFERROR(Emisiones_CO2_CO2eq_LA[[#This Row],[Emisiones Fugitivas (kilotoneladas CO₂e)]]-AC162,0),0)</f>
        <v>0</v>
      </c>
      <c r="AE163" s="5">
        <f>IF(A162=Emisiones_CO2_CO2eq_LA[[#This Row],[País]],IFERROR(((Emisiones_CO2_CO2eq_LA[[#This Row],[Emisiones Fugitivas (kilotoneladas CO₂e)]]-AC162)/AC162)*100,0),0)</f>
        <v>0</v>
      </c>
      <c r="AF163" s="5">
        <v>0</v>
      </c>
      <c r="AG163">
        <v>100</v>
      </c>
      <c r="AH163">
        <f>IF(A162=Emisiones_CO2_CO2eq_LA[[#This Row],[País]],IFERROR(Emisiones_CO2_CO2eq_LA[[#This Row],[Electricidad y Calor (kilotoneladas CO₂e)]]-AG162,0),0)</f>
        <v>0</v>
      </c>
      <c r="AI163" s="5">
        <f>IF(A162=Emisiones_CO2_CO2eq_LA[[#This Row],[País]],IFERROR(((Emisiones_CO2_CO2eq_LA[[#This Row],[Electricidad y Calor (kilotoneladas CO₂e)]]-AG162)/AG162)*100,0),0)</f>
        <v>0</v>
      </c>
      <c r="AJ163" s="5">
        <v>2.0412329046744199E-2</v>
      </c>
    </row>
    <row r="164" spans="1:36" x14ac:dyDescent="0.25">
      <c r="A164" t="s">
        <v>86</v>
      </c>
      <c r="B164" t="s">
        <v>86</v>
      </c>
      <c r="C164" t="s">
        <v>87</v>
      </c>
      <c r="D164">
        <v>1990</v>
      </c>
      <c r="E164">
        <v>2300</v>
      </c>
      <c r="F164">
        <f>IF(A163=Emisiones_CO2_CO2eq_LA[[#This Row],[País]],IFERROR(Emisiones_CO2_CO2eq_LA[[#This Row],[Edificios (kilotoneladas CO₂e)]]-E163,0),0)</f>
        <v>0</v>
      </c>
      <c r="G164" s="5">
        <f>IF(A163=Emisiones_CO2_CO2eq_LA[[#This Row],[País]],IFERROR(((Emisiones_CO2_CO2eq_LA[[#This Row],[Edificios (kilotoneladas CO₂e)]]-E163)/E163)*100,0),0)</f>
        <v>0</v>
      </c>
      <c r="H164" s="5">
        <v>0.21704255921487201</v>
      </c>
      <c r="I164">
        <v>1300</v>
      </c>
      <c r="J164">
        <f>IF(A163=Emisiones_CO2_CO2eq_LA[[#This Row],[País]],IFERROR(Emisiones_CO2_CO2eq_LA[[#This Row],[Industria (kilotoneladas CO₂e)]]-I163,0),0)</f>
        <v>0</v>
      </c>
      <c r="K164" s="5">
        <f>IF(A163=Emisiones_CO2_CO2eq_LA[[#This Row],[País]],IFERROR(((Emisiones_CO2_CO2eq_LA[[#This Row],[Industria (kilotoneladas CO₂e)]]-I163)/I163)*100,0),0)</f>
        <v>0</v>
      </c>
      <c r="L164" s="5">
        <v>0.122676229121449</v>
      </c>
      <c r="M164">
        <v>-34800</v>
      </c>
      <c r="N164">
        <f>IF(A163=Emisiones_CO2_CO2eq_LA[[#This Row],[País]],IFERROR(Emisiones_CO2_CO2eq_LA[[#This Row],[UCTUS (kilotoneladas CO₂e)]]-M163,0),0)</f>
        <v>0</v>
      </c>
      <c r="O164" s="5">
        <f>IF(A163=Emisiones_CO2_CO2eq_LA[[#This Row],[País]],IFERROR(((Emisiones_CO2_CO2eq_LA[[#This Row],[UCTUS (kilotoneladas CO₂e)]]-M163)/M163)*100,0),0)</f>
        <v>0</v>
      </c>
      <c r="P164" s="5">
        <v>-3.2839482872510999</v>
      </c>
      <c r="Q164">
        <v>3100</v>
      </c>
      <c r="R164">
        <f>IF(A163=Emisiones_CO2_CO2eq_LA[[#This Row],[País]],IFERROR(Emisiones_CO2_CO2eq_LA[[#This Row],[Otras Quemas de Combustible (kilotoneladas CO₂e)]]-Q163,0),0)</f>
        <v>0</v>
      </c>
      <c r="S164" s="5">
        <f>IF(A163=Emisiones_CO2_CO2eq_LA[[#This Row],[País]],IFERROR(((Emisiones_CO2_CO2eq_LA[[#This Row],[Otras Quemas de Combustible (kilotoneladas CO₂e)]]-Q163)/Q163)*100,0),0)</f>
        <v>0</v>
      </c>
      <c r="T164" s="5">
        <v>0.28999999999999998</v>
      </c>
      <c r="U164">
        <v>5100</v>
      </c>
      <c r="V164">
        <f>IF(A163=Emisiones_CO2_CO2eq_LA[[#This Row],[País]],IFERROR(Emisiones_CO2_CO2eq_LA[[#This Row],[Transporte (kilotoneladas CO₂e)]]-U163,0),0)</f>
        <v>0</v>
      </c>
      <c r="W164" s="5">
        <f>IF(A163=Emisiones_CO2_CO2eq_LA[[#This Row],[País]],IFERROR(((Emisiones_CO2_CO2eq_LA[[#This Row],[Transporte (kilotoneladas CO₂e)]]-U163)/U163)*100,0),0)</f>
        <v>0</v>
      </c>
      <c r="X164" s="5">
        <v>0.48126828347645501</v>
      </c>
      <c r="Y164">
        <v>10800</v>
      </c>
      <c r="Z164">
        <f>IF(A163=Emisiones_CO2_CO2eq_LA[[#This Row],[País]],IFERROR(Emisiones_CO2_CO2eq_LA[[#This Row],[Manufactura y Construcción (kilotoneladas CO₂e)]]-Y163,0),0)</f>
        <v>0</v>
      </c>
      <c r="AA164" s="5">
        <f>IF(A163=Emisiones_CO2_CO2eq_LA[[#This Row],[País]],IFERROR(((Emisiones_CO2_CO2eq_LA[[#This Row],[Manufactura y Construcción (kilotoneladas CO₂e)]]-Y163)/Y163)*100,0),0)</f>
        <v>0</v>
      </c>
      <c r="AB164" s="5">
        <v>1.0191563650089599</v>
      </c>
      <c r="AC164">
        <v>0</v>
      </c>
      <c r="AD164">
        <f>IF(A163=Emisiones_CO2_CO2eq_LA[[#This Row],[País]],IFERROR(Emisiones_CO2_CO2eq_LA[[#This Row],[Emisiones Fugitivas (kilotoneladas CO₂e)]]-AC163,0),0)</f>
        <v>0</v>
      </c>
      <c r="AE164" s="5">
        <f>IF(A163=Emisiones_CO2_CO2eq_LA[[#This Row],[País]],IFERROR(((Emisiones_CO2_CO2eq_LA[[#This Row],[Emisiones Fugitivas (kilotoneladas CO₂e)]]-AC163)/AC163)*100,0),0)</f>
        <v>0</v>
      </c>
      <c r="AF164" s="5">
        <v>0</v>
      </c>
      <c r="AG164">
        <v>12800</v>
      </c>
      <c r="AH164">
        <f>IF(A163=Emisiones_CO2_CO2eq_LA[[#This Row],[País]],IFERROR(Emisiones_CO2_CO2eq_LA[[#This Row],[Electricidad y Calor (kilotoneladas CO₂e)]]-AG163,0),0)</f>
        <v>0</v>
      </c>
      <c r="AI164" s="5">
        <f>IF(A163=Emisiones_CO2_CO2eq_LA[[#This Row],[País]],IFERROR(((Emisiones_CO2_CO2eq_LA[[#This Row],[Electricidad y Calor (kilotoneladas CO₂e)]]-AG163)/AG163)*100,0),0)</f>
        <v>0</v>
      </c>
      <c r="AJ164" s="5">
        <v>1.2078890251958101</v>
      </c>
    </row>
    <row r="165" spans="1:36" x14ac:dyDescent="0.25">
      <c r="A165" t="s">
        <v>86</v>
      </c>
      <c r="B165" t="s">
        <v>86</v>
      </c>
      <c r="C165" t="s">
        <v>87</v>
      </c>
      <c r="D165">
        <v>1991</v>
      </c>
      <c r="E165">
        <v>2200</v>
      </c>
      <c r="F165">
        <f>IF(A164=Emisiones_CO2_CO2eq_LA[[#This Row],[País]],IFERROR(Emisiones_CO2_CO2eq_LA[[#This Row],[Edificios (kilotoneladas CO₂e)]]-E164,0),0)</f>
        <v>-100</v>
      </c>
      <c r="G165" s="5">
        <f>IF(A164=Emisiones_CO2_CO2eq_LA[[#This Row],[País]],IFERROR(((Emisiones_CO2_CO2eq_LA[[#This Row],[Edificios (kilotoneladas CO₂e)]]-E164)/E164)*100,0),0)</f>
        <v>-4.3478260869565215</v>
      </c>
      <c r="H165" s="5">
        <v>0.20610830054337601</v>
      </c>
      <c r="I165">
        <v>860</v>
      </c>
      <c r="J165">
        <f>IF(A164=Emisiones_CO2_CO2eq_LA[[#This Row],[País]],IFERROR(Emisiones_CO2_CO2eq_LA[[#This Row],[Industria (kilotoneladas CO₂e)]]-I164,0),0)</f>
        <v>-440</v>
      </c>
      <c r="K165" s="5">
        <f>IF(A164=Emisiones_CO2_CO2eq_LA[[#This Row],[País]],IFERROR(((Emisiones_CO2_CO2eq_LA[[#This Row],[Industria (kilotoneladas CO₂e)]]-I164)/I164)*100,0),0)</f>
        <v>-33.846153846153847</v>
      </c>
      <c r="L165" s="5">
        <v>8.05696083942289E-2</v>
      </c>
      <c r="M165">
        <v>-34800</v>
      </c>
      <c r="N165">
        <f>IF(A164=Emisiones_CO2_CO2eq_LA[[#This Row],[País]],IFERROR(Emisiones_CO2_CO2eq_LA[[#This Row],[UCTUS (kilotoneladas CO₂e)]]-M164,0),0)</f>
        <v>0</v>
      </c>
      <c r="O165" s="5">
        <f>IF(A164=Emisiones_CO2_CO2eq_LA[[#This Row],[País]],IFERROR(((Emisiones_CO2_CO2eq_LA[[#This Row],[UCTUS (kilotoneladas CO₂e)]]-M164)/M164)*100,0),0)</f>
        <v>0</v>
      </c>
      <c r="P165" s="5">
        <v>-3.26025857223159</v>
      </c>
      <c r="Q165">
        <v>2200</v>
      </c>
      <c r="R165">
        <f>IF(A164=Emisiones_CO2_CO2eq_LA[[#This Row],[País]],IFERROR(Emisiones_CO2_CO2eq_LA[[#This Row],[Otras Quemas de Combustible (kilotoneladas CO₂e)]]-Q164,0),0)</f>
        <v>-900</v>
      </c>
      <c r="S165" s="5">
        <f>IF(A164=Emisiones_CO2_CO2eq_LA[[#This Row],[País]],IFERROR(((Emisiones_CO2_CO2eq_LA[[#This Row],[Otras Quemas de Combustible (kilotoneladas CO₂e)]]-Q164)/Q164)*100,0),0)</f>
        <v>-29.032258064516132</v>
      </c>
      <c r="T165" s="5">
        <v>0.21</v>
      </c>
      <c r="U165">
        <v>3700</v>
      </c>
      <c r="V165">
        <f>IF(A164=Emisiones_CO2_CO2eq_LA[[#This Row],[País]],IFERROR(Emisiones_CO2_CO2eq_LA[[#This Row],[Transporte (kilotoneladas CO₂e)]]-U164,0),0)</f>
        <v>-1400</v>
      </c>
      <c r="W165" s="5">
        <f>IF(A164=Emisiones_CO2_CO2eq_LA[[#This Row],[País]],IFERROR(((Emisiones_CO2_CO2eq_LA[[#This Row],[Transporte (kilotoneladas CO₂e)]]-U164)/U164)*100,0),0)</f>
        <v>-27.450980392156865</v>
      </c>
      <c r="X165" s="5">
        <v>0.34663668727749603</v>
      </c>
      <c r="Y165">
        <v>7400</v>
      </c>
      <c r="Z165">
        <f>IF(A164=Emisiones_CO2_CO2eq_LA[[#This Row],[País]],IFERROR(Emisiones_CO2_CO2eq_LA[[#This Row],[Manufactura y Construcción (kilotoneladas CO₂e)]]-Y164,0),0)</f>
        <v>-3400</v>
      </c>
      <c r="AA165" s="5">
        <f>IF(A164=Emisiones_CO2_CO2eq_LA[[#This Row],[País]],IFERROR(((Emisiones_CO2_CO2eq_LA[[#This Row],[Manufactura y Construcción (kilotoneladas CO₂e)]]-Y164)/Y164)*100,0),0)</f>
        <v>-31.481481481481481</v>
      </c>
      <c r="AB165" s="5">
        <v>0.69327337455499305</v>
      </c>
      <c r="AC165">
        <v>0</v>
      </c>
      <c r="AD165">
        <f>IF(A164=Emisiones_CO2_CO2eq_LA[[#This Row],[País]],IFERROR(Emisiones_CO2_CO2eq_LA[[#This Row],[Emisiones Fugitivas (kilotoneladas CO₂e)]]-AC164,0),0)</f>
        <v>0</v>
      </c>
      <c r="AE165" s="5">
        <f>IF(A164=Emisiones_CO2_CO2eq_LA[[#This Row],[País]],IFERROR(((Emisiones_CO2_CO2eq_LA[[#This Row],[Emisiones Fugitivas (kilotoneladas CO₂e)]]-AC164)/AC164)*100,0),0)</f>
        <v>0</v>
      </c>
      <c r="AF165" s="5">
        <v>0</v>
      </c>
      <c r="AG165">
        <v>11000</v>
      </c>
      <c r="AH165">
        <f>IF(A164=Emisiones_CO2_CO2eq_LA[[#This Row],[País]],IFERROR(Emisiones_CO2_CO2eq_LA[[#This Row],[Electricidad y Calor (kilotoneladas CO₂e)]]-AG164,0),0)</f>
        <v>-1800</v>
      </c>
      <c r="AI165" s="5">
        <f>IF(A164=Emisiones_CO2_CO2eq_LA[[#This Row],[País]],IFERROR(((Emisiones_CO2_CO2eq_LA[[#This Row],[Electricidad y Calor (kilotoneladas CO₂e)]]-AG164)/AG164)*100,0),0)</f>
        <v>-14.0625</v>
      </c>
      <c r="AJ165" s="5">
        <v>1.0305415027168801</v>
      </c>
    </row>
    <row r="166" spans="1:36" x14ac:dyDescent="0.25">
      <c r="A166" t="s">
        <v>86</v>
      </c>
      <c r="B166" t="s">
        <v>86</v>
      </c>
      <c r="C166" t="s">
        <v>87</v>
      </c>
      <c r="D166">
        <v>1992</v>
      </c>
      <c r="E166">
        <v>1600</v>
      </c>
      <c r="F166">
        <f>IF(A165=Emisiones_CO2_CO2eq_LA[[#This Row],[País]],IFERROR(Emisiones_CO2_CO2eq_LA[[#This Row],[Edificios (kilotoneladas CO₂e)]]-E165,0),0)</f>
        <v>-600</v>
      </c>
      <c r="G166" s="5">
        <f>IF(A165=Emisiones_CO2_CO2eq_LA[[#This Row],[País]],IFERROR(((Emisiones_CO2_CO2eq_LA[[#This Row],[Edificios (kilotoneladas CO₂e)]]-E165)/E165)*100,0),0)</f>
        <v>-27.27272727272727</v>
      </c>
      <c r="H166" s="5">
        <v>0.14903129657228001</v>
      </c>
      <c r="I166">
        <v>860</v>
      </c>
      <c r="J166">
        <f>IF(A165=Emisiones_CO2_CO2eq_LA[[#This Row],[País]],IFERROR(Emisiones_CO2_CO2eq_LA[[#This Row],[Industria (kilotoneladas CO₂e)]]-I165,0),0)</f>
        <v>0</v>
      </c>
      <c r="K166" s="5">
        <f>IF(A165=Emisiones_CO2_CO2eq_LA[[#This Row],[País]],IFERROR(((Emisiones_CO2_CO2eq_LA[[#This Row],[Industria (kilotoneladas CO₂e)]]-I165)/I165)*100,0),0)</f>
        <v>0</v>
      </c>
      <c r="L166" s="5">
        <v>8.0104321907600598E-2</v>
      </c>
      <c r="M166">
        <v>-34800</v>
      </c>
      <c r="N166">
        <f>IF(A165=Emisiones_CO2_CO2eq_LA[[#This Row],[País]],IFERROR(Emisiones_CO2_CO2eq_LA[[#This Row],[UCTUS (kilotoneladas CO₂e)]]-M165,0),0)</f>
        <v>0</v>
      </c>
      <c r="O166" s="5">
        <f>IF(A165=Emisiones_CO2_CO2eq_LA[[#This Row],[País]],IFERROR(((Emisiones_CO2_CO2eq_LA[[#This Row],[UCTUS (kilotoneladas CO₂e)]]-M165)/M165)*100,0),0)</f>
        <v>0</v>
      </c>
      <c r="P166" s="5">
        <v>-3.2414307004470899</v>
      </c>
      <c r="Q166">
        <v>1900</v>
      </c>
      <c r="R166">
        <f>IF(A165=Emisiones_CO2_CO2eq_LA[[#This Row],[País]],IFERROR(Emisiones_CO2_CO2eq_LA[[#This Row],[Otras Quemas de Combustible (kilotoneladas CO₂e)]]-Q165,0),0)</f>
        <v>-300</v>
      </c>
      <c r="S166" s="5">
        <f>IF(A165=Emisiones_CO2_CO2eq_LA[[#This Row],[País]],IFERROR(((Emisiones_CO2_CO2eq_LA[[#This Row],[Otras Quemas de Combustible (kilotoneladas CO₂e)]]-Q165)/Q165)*100,0),0)</f>
        <v>-13.636363636363635</v>
      </c>
      <c r="T166" s="5">
        <v>0.18</v>
      </c>
      <c r="U166">
        <v>2600</v>
      </c>
      <c r="V166">
        <f>IF(A165=Emisiones_CO2_CO2eq_LA[[#This Row],[País]],IFERROR(Emisiones_CO2_CO2eq_LA[[#This Row],[Transporte (kilotoneladas CO₂e)]]-U165,0),0)</f>
        <v>-1100</v>
      </c>
      <c r="W166" s="5">
        <f>IF(A165=Emisiones_CO2_CO2eq_LA[[#This Row],[País]],IFERROR(((Emisiones_CO2_CO2eq_LA[[#This Row],[Transporte (kilotoneladas CO₂e)]]-U165)/U165)*100,0),0)</f>
        <v>-29.72972972972973</v>
      </c>
      <c r="X166" s="5">
        <v>0.242175856929955</v>
      </c>
      <c r="Y166">
        <v>6100</v>
      </c>
      <c r="Z166">
        <f>IF(A165=Emisiones_CO2_CO2eq_LA[[#This Row],[País]],IFERROR(Emisiones_CO2_CO2eq_LA[[#This Row],[Manufactura y Construcción (kilotoneladas CO₂e)]]-Y165,0),0)</f>
        <v>-1300</v>
      </c>
      <c r="AA166" s="5">
        <f>IF(A165=Emisiones_CO2_CO2eq_LA[[#This Row],[País]],IFERROR(((Emisiones_CO2_CO2eq_LA[[#This Row],[Manufactura y Construcción (kilotoneladas CO₂e)]]-Y165)/Y165)*100,0),0)</f>
        <v>-17.567567567567568</v>
      </c>
      <c r="AB166" s="5">
        <v>0.56818181818181801</v>
      </c>
      <c r="AC166">
        <v>0</v>
      </c>
      <c r="AD166">
        <f>IF(A165=Emisiones_CO2_CO2eq_LA[[#This Row],[País]],IFERROR(Emisiones_CO2_CO2eq_LA[[#This Row],[Emisiones Fugitivas (kilotoneladas CO₂e)]]-AC165,0),0)</f>
        <v>0</v>
      </c>
      <c r="AE166" s="5">
        <f>IF(A165=Emisiones_CO2_CO2eq_LA[[#This Row],[País]],IFERROR(((Emisiones_CO2_CO2eq_LA[[#This Row],[Emisiones Fugitivas (kilotoneladas CO₂e)]]-AC165)/AC165)*100,0),0)</f>
        <v>0</v>
      </c>
      <c r="AF166" s="5">
        <v>0</v>
      </c>
      <c r="AG166">
        <v>9000</v>
      </c>
      <c r="AH166">
        <f>IF(A165=Emisiones_CO2_CO2eq_LA[[#This Row],[País]],IFERROR(Emisiones_CO2_CO2eq_LA[[#This Row],[Electricidad y Calor (kilotoneladas CO₂e)]]-AG165,0),0)</f>
        <v>-2000</v>
      </c>
      <c r="AI166" s="5">
        <f>IF(A165=Emisiones_CO2_CO2eq_LA[[#This Row],[País]],IFERROR(((Emisiones_CO2_CO2eq_LA[[#This Row],[Electricidad y Calor (kilotoneladas CO₂e)]]-AG165)/AG165)*100,0),0)</f>
        <v>-18.181818181818183</v>
      </c>
      <c r="AJ166" s="5">
        <v>0.83830104321907595</v>
      </c>
    </row>
    <row r="167" spans="1:36" x14ac:dyDescent="0.25">
      <c r="A167" t="s">
        <v>86</v>
      </c>
      <c r="B167" t="s">
        <v>86</v>
      </c>
      <c r="C167" t="s">
        <v>87</v>
      </c>
      <c r="D167">
        <v>1993</v>
      </c>
      <c r="E167">
        <v>1100</v>
      </c>
      <c r="F167">
        <f>IF(A166=Emisiones_CO2_CO2eq_LA[[#This Row],[País]],IFERROR(Emisiones_CO2_CO2eq_LA[[#This Row],[Edificios (kilotoneladas CO₂e)]]-E166,0),0)</f>
        <v>-500</v>
      </c>
      <c r="G167" s="5">
        <f>IF(A166=Emisiones_CO2_CO2eq_LA[[#This Row],[País]],IFERROR(((Emisiones_CO2_CO2eq_LA[[#This Row],[Edificios (kilotoneladas CO₂e)]]-E166)/E166)*100,0),0)</f>
        <v>-31.25</v>
      </c>
      <c r="H167" s="5">
        <v>0.10195569561590501</v>
      </c>
      <c r="I167">
        <v>450</v>
      </c>
      <c r="J167">
        <f>IF(A166=Emisiones_CO2_CO2eq_LA[[#This Row],[País]],IFERROR(Emisiones_CO2_CO2eq_LA[[#This Row],[Industria (kilotoneladas CO₂e)]]-I166,0),0)</f>
        <v>-410</v>
      </c>
      <c r="K167" s="5">
        <f>IF(A166=Emisiones_CO2_CO2eq_LA[[#This Row],[País]],IFERROR(((Emisiones_CO2_CO2eq_LA[[#This Row],[Industria (kilotoneladas CO₂e)]]-I166)/I166)*100,0),0)</f>
        <v>-47.674418604651166</v>
      </c>
      <c r="L167" s="5">
        <v>4.1709148206506598E-2</v>
      </c>
      <c r="M167">
        <v>-34800</v>
      </c>
      <c r="N167">
        <f>IF(A166=Emisiones_CO2_CO2eq_LA[[#This Row],[País]],IFERROR(Emisiones_CO2_CO2eq_LA[[#This Row],[UCTUS (kilotoneladas CO₂e)]]-M166,0),0)</f>
        <v>0</v>
      </c>
      <c r="O167" s="5">
        <f>IF(A166=Emisiones_CO2_CO2eq_LA[[#This Row],[País]],IFERROR(((Emisiones_CO2_CO2eq_LA[[#This Row],[UCTUS (kilotoneladas CO₂e)]]-M166)/M166)*100,0),0)</f>
        <v>0</v>
      </c>
      <c r="P167" s="5">
        <v>-3.2255074613031698</v>
      </c>
      <c r="Q167">
        <v>1700</v>
      </c>
      <c r="R167">
        <f>IF(A166=Emisiones_CO2_CO2eq_LA[[#This Row],[País]],IFERROR(Emisiones_CO2_CO2eq_LA[[#This Row],[Otras Quemas de Combustible (kilotoneladas CO₂e)]]-Q166,0),0)</f>
        <v>-200</v>
      </c>
      <c r="S167" s="5">
        <f>IF(A166=Emisiones_CO2_CO2eq_LA[[#This Row],[País]],IFERROR(((Emisiones_CO2_CO2eq_LA[[#This Row],[Otras Quemas de Combustible (kilotoneladas CO₂e)]]-Q166)/Q166)*100,0),0)</f>
        <v>-10.526315789473683</v>
      </c>
      <c r="T167" s="5">
        <v>0.16</v>
      </c>
      <c r="U167">
        <v>1900</v>
      </c>
      <c r="V167">
        <f>IF(A166=Emisiones_CO2_CO2eq_LA[[#This Row],[País]],IFERROR(Emisiones_CO2_CO2eq_LA[[#This Row],[Transporte (kilotoneladas CO₂e)]]-U166,0),0)</f>
        <v>-700</v>
      </c>
      <c r="W167" s="5">
        <f>IF(A166=Emisiones_CO2_CO2eq_LA[[#This Row],[País]],IFERROR(((Emisiones_CO2_CO2eq_LA[[#This Row],[Transporte (kilotoneladas CO₂e)]]-U166)/U166)*100,0),0)</f>
        <v>-26.923076923076923</v>
      </c>
      <c r="X167" s="5">
        <v>0.176105292427472</v>
      </c>
      <c r="Y167">
        <v>5700</v>
      </c>
      <c r="Z167">
        <f>IF(A166=Emisiones_CO2_CO2eq_LA[[#This Row],[País]],IFERROR(Emisiones_CO2_CO2eq_LA[[#This Row],[Manufactura y Construcción (kilotoneladas CO₂e)]]-Y166,0),0)</f>
        <v>-400</v>
      </c>
      <c r="AA167" s="5">
        <f>IF(A166=Emisiones_CO2_CO2eq_LA[[#This Row],[País]],IFERROR(((Emisiones_CO2_CO2eq_LA[[#This Row],[Manufactura y Construcción (kilotoneladas CO₂e)]]-Y166)/Y166)*100,0),0)</f>
        <v>-6.557377049180328</v>
      </c>
      <c r="AB167" s="5">
        <v>0.52831587728241702</v>
      </c>
      <c r="AC167">
        <v>0</v>
      </c>
      <c r="AD167">
        <f>IF(A166=Emisiones_CO2_CO2eq_LA[[#This Row],[País]],IFERROR(Emisiones_CO2_CO2eq_LA[[#This Row],[Emisiones Fugitivas (kilotoneladas CO₂e)]]-AC166,0),0)</f>
        <v>0</v>
      </c>
      <c r="AE167" s="5">
        <f>IF(A166=Emisiones_CO2_CO2eq_LA[[#This Row],[País]],IFERROR(((Emisiones_CO2_CO2eq_LA[[#This Row],[Emisiones Fugitivas (kilotoneladas CO₂e)]]-AC166)/AC166)*100,0),0)</f>
        <v>0</v>
      </c>
      <c r="AF167" s="5">
        <v>0</v>
      </c>
      <c r="AG167">
        <v>9300</v>
      </c>
      <c r="AH167">
        <f>IF(A166=Emisiones_CO2_CO2eq_LA[[#This Row],[País]],IFERROR(Emisiones_CO2_CO2eq_LA[[#This Row],[Electricidad y Calor (kilotoneladas CO₂e)]]-AG166,0),0)</f>
        <v>300</v>
      </c>
      <c r="AI167" s="5">
        <f>IF(A166=Emisiones_CO2_CO2eq_LA[[#This Row],[País]],IFERROR(((Emisiones_CO2_CO2eq_LA[[#This Row],[Electricidad y Calor (kilotoneladas CO₂e)]]-AG166)/AG166)*100,0),0)</f>
        <v>3.3333333333333335</v>
      </c>
      <c r="AJ167" s="5">
        <v>0.86198906293446997</v>
      </c>
    </row>
    <row r="168" spans="1:36" x14ac:dyDescent="0.25">
      <c r="A168" t="s">
        <v>86</v>
      </c>
      <c r="B168" t="s">
        <v>86</v>
      </c>
      <c r="C168" t="s">
        <v>87</v>
      </c>
      <c r="D168">
        <v>1994</v>
      </c>
      <c r="E168">
        <v>1000</v>
      </c>
      <c r="F168">
        <f>IF(A167=Emisiones_CO2_CO2eq_LA[[#This Row],[País]],IFERROR(Emisiones_CO2_CO2eq_LA[[#This Row],[Edificios (kilotoneladas CO₂e)]]-E167,0),0)</f>
        <v>-100</v>
      </c>
      <c r="G168" s="5">
        <f>IF(A167=Emisiones_CO2_CO2eq_LA[[#This Row],[País]],IFERROR(((Emisiones_CO2_CO2eq_LA[[#This Row],[Edificios (kilotoneladas CO₂e)]]-E167)/E167)*100,0),0)</f>
        <v>-9.0909090909090917</v>
      </c>
      <c r="H168" s="5">
        <v>9.2267946115519403E-2</v>
      </c>
      <c r="I168">
        <v>460</v>
      </c>
      <c r="J168">
        <f>IF(A167=Emisiones_CO2_CO2eq_LA[[#This Row],[País]],IFERROR(Emisiones_CO2_CO2eq_LA[[#This Row],[Industria (kilotoneladas CO₂e)]]-I167,0),0)</f>
        <v>10</v>
      </c>
      <c r="K168" s="5">
        <f>IF(A167=Emisiones_CO2_CO2eq_LA[[#This Row],[País]],IFERROR(((Emisiones_CO2_CO2eq_LA[[#This Row],[Industria (kilotoneladas CO₂e)]]-I167)/I167)*100,0),0)</f>
        <v>2.2222222222222223</v>
      </c>
      <c r="L168" s="5">
        <v>4.2443255213138902E-2</v>
      </c>
      <c r="M168">
        <v>-34800</v>
      </c>
      <c r="N168">
        <f>IF(A167=Emisiones_CO2_CO2eq_LA[[#This Row],[País]],IFERROR(Emisiones_CO2_CO2eq_LA[[#This Row],[UCTUS (kilotoneladas CO₂e)]]-M167,0),0)</f>
        <v>0</v>
      </c>
      <c r="O168" s="5">
        <f>IF(A167=Emisiones_CO2_CO2eq_LA[[#This Row],[País]],IFERROR(((Emisiones_CO2_CO2eq_LA[[#This Row],[UCTUS (kilotoneladas CO₂e)]]-M167)/M167)*100,0),0)</f>
        <v>0</v>
      </c>
      <c r="P168" s="5">
        <v>-3.21092452482007</v>
      </c>
      <c r="Q168">
        <v>1800</v>
      </c>
      <c r="R168">
        <f>IF(A167=Emisiones_CO2_CO2eq_LA[[#This Row],[País]],IFERROR(Emisiones_CO2_CO2eq_LA[[#This Row],[Otras Quemas de Combustible (kilotoneladas CO₂e)]]-Q167,0),0)</f>
        <v>100</v>
      </c>
      <c r="S168" s="5">
        <f>IF(A167=Emisiones_CO2_CO2eq_LA[[#This Row],[País]],IFERROR(((Emisiones_CO2_CO2eq_LA[[#This Row],[Otras Quemas de Combustible (kilotoneladas CO₂e)]]-Q167)/Q167)*100,0),0)</f>
        <v>5.8823529411764701</v>
      </c>
      <c r="T168" s="5">
        <v>0.17</v>
      </c>
      <c r="U168">
        <v>1900</v>
      </c>
      <c r="V168">
        <f>IF(A167=Emisiones_CO2_CO2eq_LA[[#This Row],[País]],IFERROR(Emisiones_CO2_CO2eq_LA[[#This Row],[Transporte (kilotoneladas CO₂e)]]-U167,0),0)</f>
        <v>0</v>
      </c>
      <c r="W168" s="5">
        <f>IF(A167=Emisiones_CO2_CO2eq_LA[[#This Row],[País]],IFERROR(((Emisiones_CO2_CO2eq_LA[[#This Row],[Transporte (kilotoneladas CO₂e)]]-U167)/U167)*100,0),0)</f>
        <v>0</v>
      </c>
      <c r="X168" s="5">
        <v>0.17530909761948699</v>
      </c>
      <c r="Y168">
        <v>6000</v>
      </c>
      <c r="Z168">
        <f>IF(A167=Emisiones_CO2_CO2eq_LA[[#This Row],[País]],IFERROR(Emisiones_CO2_CO2eq_LA[[#This Row],[Manufactura y Construcción (kilotoneladas CO₂e)]]-Y167,0),0)</f>
        <v>300</v>
      </c>
      <c r="AA168" s="5">
        <f>IF(A167=Emisiones_CO2_CO2eq_LA[[#This Row],[País]],IFERROR(((Emisiones_CO2_CO2eq_LA[[#This Row],[Manufactura y Construcción (kilotoneladas CO₂e)]]-Y167)/Y167)*100,0),0)</f>
        <v>5.2631578947368416</v>
      </c>
      <c r="AB168" s="5">
        <v>0.55360767669311595</v>
      </c>
      <c r="AC168">
        <v>0</v>
      </c>
      <c r="AD168">
        <f>IF(A167=Emisiones_CO2_CO2eq_LA[[#This Row],[País]],IFERROR(Emisiones_CO2_CO2eq_LA[[#This Row],[Emisiones Fugitivas (kilotoneladas CO₂e)]]-AC167,0),0)</f>
        <v>0</v>
      </c>
      <c r="AE168" s="5">
        <f>IF(A167=Emisiones_CO2_CO2eq_LA[[#This Row],[País]],IFERROR(((Emisiones_CO2_CO2eq_LA[[#This Row],[Emisiones Fugitivas (kilotoneladas CO₂e)]]-AC167)/AC167)*100,0),0)</f>
        <v>0</v>
      </c>
      <c r="AF168" s="5">
        <v>0</v>
      </c>
      <c r="AG168">
        <v>10400</v>
      </c>
      <c r="AH168">
        <f>IF(A167=Emisiones_CO2_CO2eq_LA[[#This Row],[País]],IFERROR(Emisiones_CO2_CO2eq_LA[[#This Row],[Electricidad y Calor (kilotoneladas CO₂e)]]-AG167,0),0)</f>
        <v>1100</v>
      </c>
      <c r="AI168" s="5">
        <f>IF(A167=Emisiones_CO2_CO2eq_LA[[#This Row],[País]],IFERROR(((Emisiones_CO2_CO2eq_LA[[#This Row],[Electricidad y Calor (kilotoneladas CO₂e)]]-AG167)/AG167)*100,0),0)</f>
        <v>11.827956989247312</v>
      </c>
      <c r="AJ168" s="5">
        <v>0.959586639601402</v>
      </c>
    </row>
    <row r="169" spans="1:36" x14ac:dyDescent="0.25">
      <c r="A169" t="s">
        <v>86</v>
      </c>
      <c r="B169" t="s">
        <v>86</v>
      </c>
      <c r="C169" t="s">
        <v>87</v>
      </c>
      <c r="D169">
        <v>1995</v>
      </c>
      <c r="E169">
        <v>1000</v>
      </c>
      <c r="F169">
        <f>IF(A168=Emisiones_CO2_CO2eq_LA[[#This Row],[País]],IFERROR(Emisiones_CO2_CO2eq_LA[[#This Row],[Edificios (kilotoneladas CO₂e)]]-E168,0),0)</f>
        <v>0</v>
      </c>
      <c r="G169" s="5">
        <f>IF(A168=Emisiones_CO2_CO2eq_LA[[#This Row],[País]],IFERROR(((Emisiones_CO2_CO2eq_LA[[#This Row],[Edificios (kilotoneladas CO₂e)]]-E168)/E168)*100,0),0)</f>
        <v>0</v>
      </c>
      <c r="H169" s="5">
        <v>9.1844232182218905E-2</v>
      </c>
      <c r="I169">
        <v>630</v>
      </c>
      <c r="J169">
        <f>IF(A168=Emisiones_CO2_CO2eq_LA[[#This Row],[País]],IFERROR(Emisiones_CO2_CO2eq_LA[[#This Row],[Industria (kilotoneladas CO₂e)]]-I168,0),0)</f>
        <v>170</v>
      </c>
      <c r="K169" s="5">
        <f>IF(A168=Emisiones_CO2_CO2eq_LA[[#This Row],[País]],IFERROR(((Emisiones_CO2_CO2eq_LA[[#This Row],[Industria (kilotoneladas CO₂e)]]-I168)/I168)*100,0),0)</f>
        <v>36.95652173913043</v>
      </c>
      <c r="L169" s="5">
        <v>5.7861866274797898E-2</v>
      </c>
      <c r="M169">
        <v>-34800</v>
      </c>
      <c r="N169">
        <f>IF(A168=Emisiones_CO2_CO2eq_LA[[#This Row],[País]],IFERROR(Emisiones_CO2_CO2eq_LA[[#This Row],[UCTUS (kilotoneladas CO₂e)]]-M168,0),0)</f>
        <v>0</v>
      </c>
      <c r="O169" s="5">
        <f>IF(A168=Emisiones_CO2_CO2eq_LA[[#This Row],[País]],IFERROR(((Emisiones_CO2_CO2eq_LA[[#This Row],[UCTUS (kilotoneladas CO₂e)]]-M168)/M168)*100,0),0)</f>
        <v>0</v>
      </c>
      <c r="P169" s="5">
        <v>-3.1961792799412101</v>
      </c>
      <c r="Q169">
        <v>1800</v>
      </c>
      <c r="R169">
        <f>IF(A168=Emisiones_CO2_CO2eq_LA[[#This Row],[País]],IFERROR(Emisiones_CO2_CO2eq_LA[[#This Row],[Otras Quemas de Combustible (kilotoneladas CO₂e)]]-Q168,0),0)</f>
        <v>0</v>
      </c>
      <c r="S169" s="5">
        <f>IF(A168=Emisiones_CO2_CO2eq_LA[[#This Row],[País]],IFERROR(((Emisiones_CO2_CO2eq_LA[[#This Row],[Otras Quemas de Combustible (kilotoneladas CO₂e)]]-Q168)/Q168)*100,0),0)</f>
        <v>0</v>
      </c>
      <c r="T169" s="5">
        <v>0.17</v>
      </c>
      <c r="U169">
        <v>2000</v>
      </c>
      <c r="V169">
        <f>IF(A168=Emisiones_CO2_CO2eq_LA[[#This Row],[País]],IFERROR(Emisiones_CO2_CO2eq_LA[[#This Row],[Transporte (kilotoneladas CO₂e)]]-U168,0),0)</f>
        <v>100</v>
      </c>
      <c r="W169" s="5">
        <f>IF(A168=Emisiones_CO2_CO2eq_LA[[#This Row],[País]],IFERROR(((Emisiones_CO2_CO2eq_LA[[#This Row],[Transporte (kilotoneladas CO₂e)]]-U168)/U168)*100,0),0)</f>
        <v>5.2631578947368416</v>
      </c>
      <c r="X169" s="5">
        <v>0.183688464364437</v>
      </c>
      <c r="Y169">
        <v>6600</v>
      </c>
      <c r="Z169">
        <f>IF(A168=Emisiones_CO2_CO2eq_LA[[#This Row],[País]],IFERROR(Emisiones_CO2_CO2eq_LA[[#This Row],[Manufactura y Construcción (kilotoneladas CO₂e)]]-Y168,0),0)</f>
        <v>600</v>
      </c>
      <c r="AA169" s="5">
        <f>IF(A168=Emisiones_CO2_CO2eq_LA[[#This Row],[País]],IFERROR(((Emisiones_CO2_CO2eq_LA[[#This Row],[Manufactura y Construcción (kilotoneladas CO₂e)]]-Y168)/Y168)*100,0),0)</f>
        <v>10</v>
      </c>
      <c r="AB169" s="5">
        <v>0.606171932402645</v>
      </c>
      <c r="AC169">
        <v>0</v>
      </c>
      <c r="AD169">
        <f>IF(A168=Emisiones_CO2_CO2eq_LA[[#This Row],[País]],IFERROR(Emisiones_CO2_CO2eq_LA[[#This Row],[Emisiones Fugitivas (kilotoneladas CO₂e)]]-AC168,0),0)</f>
        <v>0</v>
      </c>
      <c r="AE169" s="5">
        <f>IF(A168=Emisiones_CO2_CO2eq_LA[[#This Row],[País]],IFERROR(((Emisiones_CO2_CO2eq_LA[[#This Row],[Emisiones Fugitivas (kilotoneladas CO₂e)]]-AC168)/AC168)*100,0),0)</f>
        <v>0</v>
      </c>
      <c r="AF169" s="5">
        <v>0</v>
      </c>
      <c r="AG169">
        <v>11000</v>
      </c>
      <c r="AH169">
        <f>IF(A168=Emisiones_CO2_CO2eq_LA[[#This Row],[País]],IFERROR(Emisiones_CO2_CO2eq_LA[[#This Row],[Electricidad y Calor (kilotoneladas CO₂e)]]-AG168,0),0)</f>
        <v>600</v>
      </c>
      <c r="AI169" s="5">
        <f>IF(A168=Emisiones_CO2_CO2eq_LA[[#This Row],[País]],IFERROR(((Emisiones_CO2_CO2eq_LA[[#This Row],[Electricidad y Calor (kilotoneladas CO₂e)]]-AG168)/AG168)*100,0),0)</f>
        <v>5.7692307692307692</v>
      </c>
      <c r="AJ169" s="5">
        <v>1.0102865540043999</v>
      </c>
    </row>
    <row r="170" spans="1:36" x14ac:dyDescent="0.25">
      <c r="A170" t="s">
        <v>86</v>
      </c>
      <c r="B170" t="s">
        <v>86</v>
      </c>
      <c r="C170" t="s">
        <v>87</v>
      </c>
      <c r="D170">
        <v>1996</v>
      </c>
      <c r="E170">
        <v>1000</v>
      </c>
      <c r="F170">
        <f>IF(A169=Emisiones_CO2_CO2eq_LA[[#This Row],[País]],IFERROR(Emisiones_CO2_CO2eq_LA[[#This Row],[Edificios (kilotoneladas CO₂e)]]-E169,0),0)</f>
        <v>0</v>
      </c>
      <c r="G170" s="5">
        <f>IF(A169=Emisiones_CO2_CO2eq_LA[[#This Row],[País]],IFERROR(((Emisiones_CO2_CO2eq_LA[[#This Row],[Edificios (kilotoneladas CO₂e)]]-E169)/E169)*100,0),0)</f>
        <v>0</v>
      </c>
      <c r="H170" s="5">
        <v>9.14160343724289E-2</v>
      </c>
      <c r="I170">
        <v>620</v>
      </c>
      <c r="J170">
        <f>IF(A169=Emisiones_CO2_CO2eq_LA[[#This Row],[País]],IFERROR(Emisiones_CO2_CO2eq_LA[[#This Row],[Industria (kilotoneladas CO₂e)]]-I169,0),0)</f>
        <v>-10</v>
      </c>
      <c r="K170" s="5">
        <f>IF(A169=Emisiones_CO2_CO2eq_LA[[#This Row],[País]],IFERROR(((Emisiones_CO2_CO2eq_LA[[#This Row],[Industria (kilotoneladas CO₂e)]]-I169)/I169)*100,0),0)</f>
        <v>-1.5873015873015872</v>
      </c>
      <c r="L170" s="5">
        <v>5.6677941310905901E-2</v>
      </c>
      <c r="M170">
        <v>-34800</v>
      </c>
      <c r="N170">
        <f>IF(A169=Emisiones_CO2_CO2eq_LA[[#This Row],[País]],IFERROR(Emisiones_CO2_CO2eq_LA[[#This Row],[UCTUS (kilotoneladas CO₂e)]]-M169,0),0)</f>
        <v>0</v>
      </c>
      <c r="O170" s="5">
        <f>IF(A169=Emisiones_CO2_CO2eq_LA[[#This Row],[País]],IFERROR(((Emisiones_CO2_CO2eq_LA[[#This Row],[UCTUS (kilotoneladas CO₂e)]]-M169)/M169)*100,0),0)</f>
        <v>0</v>
      </c>
      <c r="P170" s="5">
        <v>-3.18127799616052</v>
      </c>
      <c r="Q170">
        <v>2300</v>
      </c>
      <c r="R170">
        <f>IF(A169=Emisiones_CO2_CO2eq_LA[[#This Row],[País]],IFERROR(Emisiones_CO2_CO2eq_LA[[#This Row],[Otras Quemas de Combustible (kilotoneladas CO₂e)]]-Q169,0),0)</f>
        <v>500</v>
      </c>
      <c r="S170" s="5">
        <f>IF(A169=Emisiones_CO2_CO2eq_LA[[#This Row],[País]],IFERROR(((Emisiones_CO2_CO2eq_LA[[#This Row],[Otras Quemas de Combustible (kilotoneladas CO₂e)]]-Q169)/Q169)*100,0),0)</f>
        <v>27.777777777777779</v>
      </c>
      <c r="T170" s="5">
        <v>0.21</v>
      </c>
      <c r="U170">
        <v>2200</v>
      </c>
      <c r="V170">
        <f>IF(A169=Emisiones_CO2_CO2eq_LA[[#This Row],[País]],IFERROR(Emisiones_CO2_CO2eq_LA[[#This Row],[Transporte (kilotoneladas CO₂e)]]-U169,0),0)</f>
        <v>200</v>
      </c>
      <c r="W170" s="5">
        <f>IF(A169=Emisiones_CO2_CO2eq_LA[[#This Row],[País]],IFERROR(((Emisiones_CO2_CO2eq_LA[[#This Row],[Transporte (kilotoneladas CO₂e)]]-U169)/U169)*100,0),0)</f>
        <v>10</v>
      </c>
      <c r="X170" s="5">
        <v>0.201115275619343</v>
      </c>
      <c r="Y170">
        <v>7300</v>
      </c>
      <c r="Z170">
        <f>IF(A169=Emisiones_CO2_CO2eq_LA[[#This Row],[País]],IFERROR(Emisiones_CO2_CO2eq_LA[[#This Row],[Manufactura y Construcción (kilotoneladas CO₂e)]]-Y169,0),0)</f>
        <v>700</v>
      </c>
      <c r="AA170" s="5">
        <f>IF(A169=Emisiones_CO2_CO2eq_LA[[#This Row],[País]],IFERROR(((Emisiones_CO2_CO2eq_LA[[#This Row],[Manufactura y Construcción (kilotoneladas CO₂e)]]-Y169)/Y169)*100,0),0)</f>
        <v>10.606060606060606</v>
      </c>
      <c r="AB170" s="5">
        <v>0.66733705091873097</v>
      </c>
      <c r="AC170">
        <v>0</v>
      </c>
      <c r="AD170">
        <f>IF(A169=Emisiones_CO2_CO2eq_LA[[#This Row],[País]],IFERROR(Emisiones_CO2_CO2eq_LA[[#This Row],[Emisiones Fugitivas (kilotoneladas CO₂e)]]-AC169,0),0)</f>
        <v>0</v>
      </c>
      <c r="AE170" s="5">
        <f>IF(A169=Emisiones_CO2_CO2eq_LA[[#This Row],[País]],IFERROR(((Emisiones_CO2_CO2eq_LA[[#This Row],[Emisiones Fugitivas (kilotoneladas CO₂e)]]-AC169)/AC169)*100,0),0)</f>
        <v>0</v>
      </c>
      <c r="AF170" s="5">
        <v>0</v>
      </c>
      <c r="AG170">
        <v>11600</v>
      </c>
      <c r="AH170">
        <f>IF(A169=Emisiones_CO2_CO2eq_LA[[#This Row],[País]],IFERROR(Emisiones_CO2_CO2eq_LA[[#This Row],[Electricidad y Calor (kilotoneladas CO₂e)]]-AG169,0),0)</f>
        <v>600</v>
      </c>
      <c r="AI170" s="5">
        <f>IF(A169=Emisiones_CO2_CO2eq_LA[[#This Row],[País]],IFERROR(((Emisiones_CO2_CO2eq_LA[[#This Row],[Electricidad y Calor (kilotoneladas CO₂e)]]-AG169)/AG169)*100,0),0)</f>
        <v>5.4545454545454541</v>
      </c>
      <c r="AJ170" s="5">
        <v>1.0604259987201701</v>
      </c>
    </row>
    <row r="171" spans="1:36" x14ac:dyDescent="0.25">
      <c r="A171" t="s">
        <v>86</v>
      </c>
      <c r="B171" t="s">
        <v>86</v>
      </c>
      <c r="C171" t="s">
        <v>87</v>
      </c>
      <c r="D171">
        <v>1997</v>
      </c>
      <c r="E171">
        <v>900</v>
      </c>
      <c r="F171">
        <f>IF(A170=Emisiones_CO2_CO2eq_LA[[#This Row],[País]],IFERROR(Emisiones_CO2_CO2eq_LA[[#This Row],[Edificios (kilotoneladas CO₂e)]]-E170,0),0)</f>
        <v>-100</v>
      </c>
      <c r="G171" s="5">
        <f>IF(A170=Emisiones_CO2_CO2eq_LA[[#This Row],[País]],IFERROR(((Emisiones_CO2_CO2eq_LA[[#This Row],[Edificios (kilotoneladas CO₂e)]]-E170)/E170)*100,0),0)</f>
        <v>-10</v>
      </c>
      <c r="H171" s="5">
        <v>8.1892629663330302E-2</v>
      </c>
      <c r="I171">
        <v>730</v>
      </c>
      <c r="J171">
        <f>IF(A170=Emisiones_CO2_CO2eq_LA[[#This Row],[País]],IFERROR(Emisiones_CO2_CO2eq_LA[[#This Row],[Industria (kilotoneladas CO₂e)]]-I170,0),0)</f>
        <v>110</v>
      </c>
      <c r="K171" s="5">
        <f>IF(A170=Emisiones_CO2_CO2eq_LA[[#This Row],[País]],IFERROR(((Emisiones_CO2_CO2eq_LA[[#This Row],[Industria (kilotoneladas CO₂e)]]-I170)/I170)*100,0),0)</f>
        <v>17.741935483870968</v>
      </c>
      <c r="L171" s="5">
        <v>6.6424021838034503E-2</v>
      </c>
      <c r="M171">
        <v>-34800</v>
      </c>
      <c r="N171">
        <f>IF(A170=Emisiones_CO2_CO2eq_LA[[#This Row],[País]],IFERROR(Emisiones_CO2_CO2eq_LA[[#This Row],[UCTUS (kilotoneladas CO₂e)]]-M170,0),0)</f>
        <v>0</v>
      </c>
      <c r="O171" s="5">
        <f>IF(A170=Emisiones_CO2_CO2eq_LA[[#This Row],[País]],IFERROR(((Emisiones_CO2_CO2eq_LA[[#This Row],[UCTUS (kilotoneladas CO₂e)]]-M170)/M170)*100,0),0)</f>
        <v>0</v>
      </c>
      <c r="P171" s="5">
        <v>-3.1665150136487701</v>
      </c>
      <c r="Q171">
        <v>2500</v>
      </c>
      <c r="R171">
        <f>IF(A170=Emisiones_CO2_CO2eq_LA[[#This Row],[País]],IFERROR(Emisiones_CO2_CO2eq_LA[[#This Row],[Otras Quemas de Combustible (kilotoneladas CO₂e)]]-Q170,0),0)</f>
        <v>200</v>
      </c>
      <c r="S171" s="5">
        <f>IF(A170=Emisiones_CO2_CO2eq_LA[[#This Row],[País]],IFERROR(((Emisiones_CO2_CO2eq_LA[[#This Row],[Otras Quemas de Combustible (kilotoneladas CO₂e)]]-Q170)/Q170)*100,0),0)</f>
        <v>8.695652173913043</v>
      </c>
      <c r="T171" s="5">
        <v>0.23</v>
      </c>
      <c r="U171">
        <v>2800</v>
      </c>
      <c r="V171">
        <f>IF(A170=Emisiones_CO2_CO2eq_LA[[#This Row],[País]],IFERROR(Emisiones_CO2_CO2eq_LA[[#This Row],[Transporte (kilotoneladas CO₂e)]]-U170,0),0)</f>
        <v>600</v>
      </c>
      <c r="W171" s="5">
        <f>IF(A170=Emisiones_CO2_CO2eq_LA[[#This Row],[País]],IFERROR(((Emisiones_CO2_CO2eq_LA[[#This Row],[Transporte (kilotoneladas CO₂e)]]-U170)/U170)*100,0),0)</f>
        <v>27.27272727272727</v>
      </c>
      <c r="X171" s="5">
        <v>0.25477707006369399</v>
      </c>
      <c r="Y171">
        <v>9300</v>
      </c>
      <c r="Z171">
        <f>IF(A170=Emisiones_CO2_CO2eq_LA[[#This Row],[País]],IFERROR(Emisiones_CO2_CO2eq_LA[[#This Row],[Manufactura y Construcción (kilotoneladas CO₂e)]]-Y170,0),0)</f>
        <v>2000</v>
      </c>
      <c r="AA171" s="5">
        <f>IF(A170=Emisiones_CO2_CO2eq_LA[[#This Row],[País]],IFERROR(((Emisiones_CO2_CO2eq_LA[[#This Row],[Manufactura y Construcción (kilotoneladas CO₂e)]]-Y170)/Y170)*100,0),0)</f>
        <v>27.397260273972602</v>
      </c>
      <c r="AB171" s="5">
        <v>0.84622383985441296</v>
      </c>
      <c r="AC171">
        <v>270</v>
      </c>
      <c r="AD171">
        <f>IF(A170=Emisiones_CO2_CO2eq_LA[[#This Row],[País]],IFERROR(Emisiones_CO2_CO2eq_LA[[#This Row],[Emisiones Fugitivas (kilotoneladas CO₂e)]]-AC170,0),0)</f>
        <v>270</v>
      </c>
      <c r="AE171" s="5">
        <f>IF(A170=Emisiones_CO2_CO2eq_LA[[#This Row],[País]],IFERROR(((Emisiones_CO2_CO2eq_LA[[#This Row],[Emisiones Fugitivas (kilotoneladas CO₂e)]]-AC170)/AC170)*100,0),0)</f>
        <v>0</v>
      </c>
      <c r="AF171" s="5">
        <v>2.4567788898999E-2</v>
      </c>
      <c r="AG171">
        <v>10900</v>
      </c>
      <c r="AH171">
        <f>IF(A170=Emisiones_CO2_CO2eq_LA[[#This Row],[País]],IFERROR(Emisiones_CO2_CO2eq_LA[[#This Row],[Electricidad y Calor (kilotoneladas CO₂e)]]-AG170,0),0)</f>
        <v>-700</v>
      </c>
      <c r="AI171" s="5">
        <f>IF(A170=Emisiones_CO2_CO2eq_LA[[#This Row],[País]],IFERROR(((Emisiones_CO2_CO2eq_LA[[#This Row],[Electricidad y Calor (kilotoneladas CO₂e)]]-AG170)/AG170)*100,0),0)</f>
        <v>-6.0344827586206895</v>
      </c>
      <c r="AJ171" s="5">
        <v>0.99181073703366696</v>
      </c>
    </row>
    <row r="172" spans="1:36" x14ac:dyDescent="0.25">
      <c r="A172" t="s">
        <v>86</v>
      </c>
      <c r="B172" t="s">
        <v>86</v>
      </c>
      <c r="C172" t="s">
        <v>87</v>
      </c>
      <c r="D172">
        <v>1998</v>
      </c>
      <c r="E172">
        <v>800</v>
      </c>
      <c r="F172">
        <f>IF(A171=Emisiones_CO2_CO2eq_LA[[#This Row],[País]],IFERROR(Emisiones_CO2_CO2eq_LA[[#This Row],[Edificios (kilotoneladas CO₂e)]]-E171,0),0)</f>
        <v>-100</v>
      </c>
      <c r="G172" s="5">
        <f>IF(A171=Emisiones_CO2_CO2eq_LA[[#This Row],[País]],IFERROR(((Emisiones_CO2_CO2eq_LA[[#This Row],[Edificios (kilotoneladas CO₂e)]]-E171)/E171)*100,0),0)</f>
        <v>-11.111111111111111</v>
      </c>
      <c r="H172" s="5">
        <v>7.2470332457650097E-2</v>
      </c>
      <c r="I172">
        <v>730</v>
      </c>
      <c r="J172">
        <f>IF(A171=Emisiones_CO2_CO2eq_LA[[#This Row],[País]],IFERROR(Emisiones_CO2_CO2eq_LA[[#This Row],[Industria (kilotoneladas CO₂e)]]-I171,0),0)</f>
        <v>0</v>
      </c>
      <c r="K172" s="5">
        <f>IF(A171=Emisiones_CO2_CO2eq_LA[[#This Row],[País]],IFERROR(((Emisiones_CO2_CO2eq_LA[[#This Row],[Industria (kilotoneladas CO₂e)]]-I171)/I171)*100,0),0)</f>
        <v>0</v>
      </c>
      <c r="L172" s="5">
        <v>6.6129178367605707E-2</v>
      </c>
      <c r="M172">
        <v>-34800</v>
      </c>
      <c r="N172">
        <f>IF(A171=Emisiones_CO2_CO2eq_LA[[#This Row],[País]],IFERROR(Emisiones_CO2_CO2eq_LA[[#This Row],[UCTUS (kilotoneladas CO₂e)]]-M171,0),0)</f>
        <v>0</v>
      </c>
      <c r="O172" s="5">
        <f>IF(A171=Emisiones_CO2_CO2eq_LA[[#This Row],[País]],IFERROR(((Emisiones_CO2_CO2eq_LA[[#This Row],[UCTUS (kilotoneladas CO₂e)]]-M171)/M171)*100,0),0)</f>
        <v>0</v>
      </c>
      <c r="P172" s="5">
        <v>-3.1524594619077799</v>
      </c>
      <c r="Q172">
        <v>2200</v>
      </c>
      <c r="R172">
        <f>IF(A171=Emisiones_CO2_CO2eq_LA[[#This Row],[País]],IFERROR(Emisiones_CO2_CO2eq_LA[[#This Row],[Otras Quemas de Combustible (kilotoneladas CO₂e)]]-Q171,0),0)</f>
        <v>-300</v>
      </c>
      <c r="S172" s="5">
        <f>IF(A171=Emisiones_CO2_CO2eq_LA[[#This Row],[País]],IFERROR(((Emisiones_CO2_CO2eq_LA[[#This Row],[Otras Quemas de Combustible (kilotoneladas CO₂e)]]-Q171)/Q171)*100,0),0)</f>
        <v>-12</v>
      </c>
      <c r="T172" s="5">
        <v>0.2</v>
      </c>
      <c r="U172">
        <v>2500</v>
      </c>
      <c r="V172">
        <f>IF(A171=Emisiones_CO2_CO2eq_LA[[#This Row],[País]],IFERROR(Emisiones_CO2_CO2eq_LA[[#This Row],[Transporte (kilotoneladas CO₂e)]]-U171,0),0)</f>
        <v>-300</v>
      </c>
      <c r="W172" s="5">
        <f>IF(A171=Emisiones_CO2_CO2eq_LA[[#This Row],[País]],IFERROR(((Emisiones_CO2_CO2eq_LA[[#This Row],[Transporte (kilotoneladas CO₂e)]]-U171)/U171)*100,0),0)</f>
        <v>-10.714285714285714</v>
      </c>
      <c r="X172" s="5">
        <v>0.22646978893015601</v>
      </c>
      <c r="Y172">
        <v>9900</v>
      </c>
      <c r="Z172">
        <f>IF(A171=Emisiones_CO2_CO2eq_LA[[#This Row],[País]],IFERROR(Emisiones_CO2_CO2eq_LA[[#This Row],[Manufactura y Construcción (kilotoneladas CO₂e)]]-Y171,0),0)</f>
        <v>600</v>
      </c>
      <c r="AA172" s="5">
        <f>IF(A171=Emisiones_CO2_CO2eq_LA[[#This Row],[País]],IFERROR(((Emisiones_CO2_CO2eq_LA[[#This Row],[Manufactura y Construcción (kilotoneladas CO₂e)]]-Y171)/Y171)*100,0),0)</f>
        <v>6.4516129032258061</v>
      </c>
      <c r="AB172" s="5">
        <v>0.89682036416342004</v>
      </c>
      <c r="AC172">
        <v>160</v>
      </c>
      <c r="AD172">
        <f>IF(A171=Emisiones_CO2_CO2eq_LA[[#This Row],[País]],IFERROR(Emisiones_CO2_CO2eq_LA[[#This Row],[Emisiones Fugitivas (kilotoneladas CO₂e)]]-AC171,0),0)</f>
        <v>-110</v>
      </c>
      <c r="AE172" s="5">
        <f>IF(A171=Emisiones_CO2_CO2eq_LA[[#This Row],[País]],IFERROR(((Emisiones_CO2_CO2eq_LA[[#This Row],[Emisiones Fugitivas (kilotoneladas CO₂e)]]-AC171)/AC171)*100,0),0)</f>
        <v>-40.74074074074074</v>
      </c>
      <c r="AF172" s="5">
        <v>1.4494066491530001E-2</v>
      </c>
      <c r="AG172">
        <v>10800</v>
      </c>
      <c r="AH172">
        <f>IF(A171=Emisiones_CO2_CO2eq_LA[[#This Row],[País]],IFERROR(Emisiones_CO2_CO2eq_LA[[#This Row],[Electricidad y Calor (kilotoneladas CO₂e)]]-AG171,0),0)</f>
        <v>-100</v>
      </c>
      <c r="AI172" s="5">
        <f>IF(A171=Emisiones_CO2_CO2eq_LA[[#This Row],[País]],IFERROR(((Emisiones_CO2_CO2eq_LA[[#This Row],[Electricidad y Calor (kilotoneladas CO₂e)]]-AG171)/AG171)*100,0),0)</f>
        <v>-0.91743119266055051</v>
      </c>
      <c r="AJ172" s="5">
        <v>0.97834948817827705</v>
      </c>
    </row>
    <row r="173" spans="1:36" x14ac:dyDescent="0.25">
      <c r="A173" t="s">
        <v>86</v>
      </c>
      <c r="B173" t="s">
        <v>86</v>
      </c>
      <c r="C173" t="s">
        <v>87</v>
      </c>
      <c r="D173">
        <v>1999</v>
      </c>
      <c r="E173">
        <v>900</v>
      </c>
      <c r="F173">
        <f>IF(A172=Emisiones_CO2_CO2eq_LA[[#This Row],[País]],IFERROR(Emisiones_CO2_CO2eq_LA[[#This Row],[Edificios (kilotoneladas CO₂e)]]-E172,0),0)</f>
        <v>100</v>
      </c>
      <c r="G173" s="5">
        <f>IF(A172=Emisiones_CO2_CO2eq_LA[[#This Row],[País]],IFERROR(((Emisiones_CO2_CO2eq_LA[[#This Row],[Edificios (kilotoneladas CO₂e)]]-E172)/E172)*100,0),0)</f>
        <v>12.5</v>
      </c>
      <c r="H173" s="5">
        <v>8.1190798376183995E-2</v>
      </c>
      <c r="I173">
        <v>760</v>
      </c>
      <c r="J173">
        <f>IF(A172=Emisiones_CO2_CO2eq_LA[[#This Row],[País]],IFERROR(Emisiones_CO2_CO2eq_LA[[#This Row],[Industria (kilotoneladas CO₂e)]]-I172,0),0)</f>
        <v>30</v>
      </c>
      <c r="K173" s="5">
        <f>IF(A172=Emisiones_CO2_CO2eq_LA[[#This Row],[País]],IFERROR(((Emisiones_CO2_CO2eq_LA[[#This Row],[Industria (kilotoneladas CO₂e)]]-I172)/I172)*100,0),0)</f>
        <v>4.10958904109589</v>
      </c>
      <c r="L173" s="5">
        <v>6.8561118628777604E-2</v>
      </c>
      <c r="M173">
        <v>-34800</v>
      </c>
      <c r="N173">
        <f>IF(A172=Emisiones_CO2_CO2eq_LA[[#This Row],[País]],IFERROR(Emisiones_CO2_CO2eq_LA[[#This Row],[UCTUS (kilotoneladas CO₂e)]]-M172,0),0)</f>
        <v>0</v>
      </c>
      <c r="O173" s="5">
        <f>IF(A172=Emisiones_CO2_CO2eq_LA[[#This Row],[País]],IFERROR(((Emisiones_CO2_CO2eq_LA[[#This Row],[UCTUS (kilotoneladas CO₂e)]]-M172)/M172)*100,0),0)</f>
        <v>0</v>
      </c>
      <c r="P173" s="5">
        <v>-3.13937753721244</v>
      </c>
      <c r="Q173">
        <v>2200</v>
      </c>
      <c r="R173">
        <f>IF(A172=Emisiones_CO2_CO2eq_LA[[#This Row],[País]],IFERROR(Emisiones_CO2_CO2eq_LA[[#This Row],[Otras Quemas de Combustible (kilotoneladas CO₂e)]]-Q172,0),0)</f>
        <v>0</v>
      </c>
      <c r="S173" s="5">
        <f>IF(A172=Emisiones_CO2_CO2eq_LA[[#This Row],[País]],IFERROR(((Emisiones_CO2_CO2eq_LA[[#This Row],[Otras Quemas de Combustible (kilotoneladas CO₂e)]]-Q172)/Q172)*100,0),0)</f>
        <v>0</v>
      </c>
      <c r="T173" s="5">
        <v>0.2</v>
      </c>
      <c r="U173">
        <v>2400</v>
      </c>
      <c r="V173">
        <f>IF(A172=Emisiones_CO2_CO2eq_LA[[#This Row],[País]],IFERROR(Emisiones_CO2_CO2eq_LA[[#This Row],[Transporte (kilotoneladas CO₂e)]]-U172,0),0)</f>
        <v>-100</v>
      </c>
      <c r="W173" s="5">
        <f>IF(A172=Emisiones_CO2_CO2eq_LA[[#This Row],[País]],IFERROR(((Emisiones_CO2_CO2eq_LA[[#This Row],[Transporte (kilotoneladas CO₂e)]]-U172)/U172)*100,0),0)</f>
        <v>-4</v>
      </c>
      <c r="X173" s="5">
        <v>0.21650879566982401</v>
      </c>
      <c r="Y173">
        <v>11200</v>
      </c>
      <c r="Z173">
        <f>IF(A172=Emisiones_CO2_CO2eq_LA[[#This Row],[País]],IFERROR(Emisiones_CO2_CO2eq_LA[[#This Row],[Manufactura y Construcción (kilotoneladas CO₂e)]]-Y172,0),0)</f>
        <v>1300</v>
      </c>
      <c r="AA173" s="5">
        <f>IF(A172=Emisiones_CO2_CO2eq_LA[[#This Row],[País]],IFERROR(((Emisiones_CO2_CO2eq_LA[[#This Row],[Manufactura y Construcción (kilotoneladas CO₂e)]]-Y172)/Y172)*100,0),0)</f>
        <v>13.131313131313133</v>
      </c>
      <c r="AB173" s="5">
        <v>1.01037437979251</v>
      </c>
      <c r="AC173">
        <v>160</v>
      </c>
      <c r="AD173">
        <f>IF(A172=Emisiones_CO2_CO2eq_LA[[#This Row],[País]],IFERROR(Emisiones_CO2_CO2eq_LA[[#This Row],[Emisiones Fugitivas (kilotoneladas CO₂e)]]-AC172,0),0)</f>
        <v>0</v>
      </c>
      <c r="AE173" s="5">
        <f>IF(A172=Emisiones_CO2_CO2eq_LA[[#This Row],[País]],IFERROR(((Emisiones_CO2_CO2eq_LA[[#This Row],[Emisiones Fugitivas (kilotoneladas CO₂e)]]-AC172)/AC172)*100,0),0)</f>
        <v>0</v>
      </c>
      <c r="AF173" s="5">
        <v>1.44339197113216E-2</v>
      </c>
      <c r="AG173">
        <v>10300</v>
      </c>
      <c r="AH173">
        <f>IF(A172=Emisiones_CO2_CO2eq_LA[[#This Row],[País]],IFERROR(Emisiones_CO2_CO2eq_LA[[#This Row],[Electricidad y Calor (kilotoneladas CO₂e)]]-AG172,0),0)</f>
        <v>-500</v>
      </c>
      <c r="AI173" s="5">
        <f>IF(A172=Emisiones_CO2_CO2eq_LA[[#This Row],[País]],IFERROR(((Emisiones_CO2_CO2eq_LA[[#This Row],[Electricidad y Calor (kilotoneladas CO₂e)]]-AG172)/AG172)*100,0),0)</f>
        <v>-4.6296296296296298</v>
      </c>
      <c r="AJ173" s="5">
        <v>0.92918358141632795</v>
      </c>
    </row>
    <row r="174" spans="1:36" x14ac:dyDescent="0.25">
      <c r="A174" t="s">
        <v>86</v>
      </c>
      <c r="B174" t="s">
        <v>86</v>
      </c>
      <c r="C174" t="s">
        <v>87</v>
      </c>
      <c r="D174">
        <v>2000</v>
      </c>
      <c r="E174">
        <v>1100</v>
      </c>
      <c r="F174">
        <f>IF(A173=Emisiones_CO2_CO2eq_LA[[#This Row],[País]],IFERROR(Emisiones_CO2_CO2eq_LA[[#This Row],[Edificios (kilotoneladas CO₂e)]]-E173,0),0)</f>
        <v>200</v>
      </c>
      <c r="G174" s="5">
        <f>IF(A173=Emisiones_CO2_CO2eq_LA[[#This Row],[País]],IFERROR(((Emisiones_CO2_CO2eq_LA[[#This Row],[Edificios (kilotoneladas CO₂e)]]-E173)/E173)*100,0),0)</f>
        <v>22.222222222222221</v>
      </c>
      <c r="H174" s="5">
        <v>9.8867517526514404E-2</v>
      </c>
      <c r="I174">
        <v>700</v>
      </c>
      <c r="J174">
        <f>IF(A173=Emisiones_CO2_CO2eq_LA[[#This Row],[País]],IFERROR(Emisiones_CO2_CO2eq_LA[[#This Row],[Industria (kilotoneladas CO₂e)]]-I173,0),0)</f>
        <v>-60</v>
      </c>
      <c r="K174" s="5">
        <f>IF(A173=Emisiones_CO2_CO2eq_LA[[#This Row],[País]],IFERROR(((Emisiones_CO2_CO2eq_LA[[#This Row],[Industria (kilotoneladas CO₂e)]]-I173)/I173)*100,0),0)</f>
        <v>-7.8947368421052628</v>
      </c>
      <c r="L174" s="5">
        <v>6.2915692971418205E-2</v>
      </c>
      <c r="M174">
        <v>-34800</v>
      </c>
      <c r="N174">
        <f>IF(A173=Emisiones_CO2_CO2eq_LA[[#This Row],[País]],IFERROR(Emisiones_CO2_CO2eq_LA[[#This Row],[UCTUS (kilotoneladas CO₂e)]]-M173,0),0)</f>
        <v>0</v>
      </c>
      <c r="O174" s="5">
        <f>IF(A173=Emisiones_CO2_CO2eq_LA[[#This Row],[País]],IFERROR(((Emisiones_CO2_CO2eq_LA[[#This Row],[UCTUS (kilotoneladas CO₂e)]]-M173)/M173)*100,0),0)</f>
        <v>0</v>
      </c>
      <c r="P174" s="5">
        <v>-3.12780873629336</v>
      </c>
      <c r="Q174">
        <v>2200</v>
      </c>
      <c r="R174">
        <f>IF(A173=Emisiones_CO2_CO2eq_LA[[#This Row],[País]],IFERROR(Emisiones_CO2_CO2eq_LA[[#This Row],[Otras Quemas de Combustible (kilotoneladas CO₂e)]]-Q173,0),0)</f>
        <v>0</v>
      </c>
      <c r="S174" s="5">
        <f>IF(A173=Emisiones_CO2_CO2eq_LA[[#This Row],[País]],IFERROR(((Emisiones_CO2_CO2eq_LA[[#This Row],[Otras Quemas de Combustible (kilotoneladas CO₂e)]]-Q173)/Q173)*100,0),0)</f>
        <v>0</v>
      </c>
      <c r="T174" s="5">
        <v>0.2</v>
      </c>
      <c r="U174">
        <v>2200</v>
      </c>
      <c r="V174">
        <f>IF(A173=Emisiones_CO2_CO2eq_LA[[#This Row],[País]],IFERROR(Emisiones_CO2_CO2eq_LA[[#This Row],[Transporte (kilotoneladas CO₂e)]]-U173,0),0)</f>
        <v>-200</v>
      </c>
      <c r="W174" s="5">
        <f>IF(A173=Emisiones_CO2_CO2eq_LA[[#This Row],[País]],IFERROR(((Emisiones_CO2_CO2eq_LA[[#This Row],[Transporte (kilotoneladas CO₂e)]]-U173)/U173)*100,0),0)</f>
        <v>-8.3333333333333321</v>
      </c>
      <c r="X174" s="5">
        <v>0.197735035053028</v>
      </c>
      <c r="Y174">
        <v>11000</v>
      </c>
      <c r="Z174">
        <f>IF(A173=Emisiones_CO2_CO2eq_LA[[#This Row],[País]],IFERROR(Emisiones_CO2_CO2eq_LA[[#This Row],[Manufactura y Construcción (kilotoneladas CO₂e)]]-Y173,0),0)</f>
        <v>-200</v>
      </c>
      <c r="AA174" s="5">
        <f>IF(A173=Emisiones_CO2_CO2eq_LA[[#This Row],[País]],IFERROR(((Emisiones_CO2_CO2eq_LA[[#This Row],[Manufactura y Construcción (kilotoneladas CO₂e)]]-Y173)/Y173)*100,0),0)</f>
        <v>-1.7857142857142856</v>
      </c>
      <c r="AB174" s="5">
        <v>0.98867517526514404</v>
      </c>
      <c r="AC174">
        <v>160</v>
      </c>
      <c r="AD174">
        <f>IF(A173=Emisiones_CO2_CO2eq_LA[[#This Row],[País]],IFERROR(Emisiones_CO2_CO2eq_LA[[#This Row],[Emisiones Fugitivas (kilotoneladas CO₂e)]]-AC173,0),0)</f>
        <v>0</v>
      </c>
      <c r="AE174" s="5">
        <f>IF(A173=Emisiones_CO2_CO2eq_LA[[#This Row],[País]],IFERROR(((Emisiones_CO2_CO2eq_LA[[#This Row],[Emisiones Fugitivas (kilotoneladas CO₂e)]]-AC173)/AC173)*100,0),0)</f>
        <v>0</v>
      </c>
      <c r="AF174" s="5">
        <v>1.4380729822038399E-2</v>
      </c>
      <c r="AG174">
        <v>10800</v>
      </c>
      <c r="AH174">
        <f>IF(A173=Emisiones_CO2_CO2eq_LA[[#This Row],[País]],IFERROR(Emisiones_CO2_CO2eq_LA[[#This Row],[Electricidad y Calor (kilotoneladas CO₂e)]]-AG173,0),0)</f>
        <v>500</v>
      </c>
      <c r="AI174" s="5">
        <f>IF(A173=Emisiones_CO2_CO2eq_LA[[#This Row],[País]],IFERROR(((Emisiones_CO2_CO2eq_LA[[#This Row],[Electricidad y Calor (kilotoneladas CO₂e)]]-AG173)/AG173)*100,0),0)</f>
        <v>4.8543689320388346</v>
      </c>
      <c r="AJ174" s="5">
        <v>0.97069926298759601</v>
      </c>
    </row>
    <row r="175" spans="1:36" x14ac:dyDescent="0.25">
      <c r="A175" t="s">
        <v>86</v>
      </c>
      <c r="B175" t="s">
        <v>86</v>
      </c>
      <c r="C175" t="s">
        <v>87</v>
      </c>
      <c r="D175">
        <v>2001</v>
      </c>
      <c r="E175">
        <v>1000</v>
      </c>
      <c r="F175">
        <f>IF(A174=Emisiones_CO2_CO2eq_LA[[#This Row],[País]],IFERROR(Emisiones_CO2_CO2eq_LA[[#This Row],[Edificios (kilotoneladas CO₂e)]]-E174,0),0)</f>
        <v>-100</v>
      </c>
      <c r="G175" s="5">
        <f>IF(A174=Emisiones_CO2_CO2eq_LA[[#This Row],[País]],IFERROR(((Emisiones_CO2_CO2eq_LA[[#This Row],[Edificios (kilotoneladas CO₂e)]]-E174)/E174)*100,0),0)</f>
        <v>-9.0909090909090917</v>
      </c>
      <c r="H175" s="5">
        <v>8.9565606806986095E-2</v>
      </c>
      <c r="I175">
        <v>560</v>
      </c>
      <c r="J175">
        <f>IF(A174=Emisiones_CO2_CO2eq_LA[[#This Row],[País]],IFERROR(Emisiones_CO2_CO2eq_LA[[#This Row],[Industria (kilotoneladas CO₂e)]]-I174,0),0)</f>
        <v>-140</v>
      </c>
      <c r="K175" s="5">
        <f>IF(A174=Emisiones_CO2_CO2eq_LA[[#This Row],[País]],IFERROR(((Emisiones_CO2_CO2eq_LA[[#This Row],[Industria (kilotoneladas CO₂e)]]-I174)/I174)*100,0),0)</f>
        <v>-20</v>
      </c>
      <c r="L175" s="5">
        <v>5.0156739811912203E-2</v>
      </c>
      <c r="M175">
        <v>-32710</v>
      </c>
      <c r="N175">
        <f>IF(A174=Emisiones_CO2_CO2eq_LA[[#This Row],[País]],IFERROR(Emisiones_CO2_CO2eq_LA[[#This Row],[UCTUS (kilotoneladas CO₂e)]]-M174,0),0)</f>
        <v>2090</v>
      </c>
      <c r="O175" s="5">
        <f>IF(A174=Emisiones_CO2_CO2eq_LA[[#This Row],[País]],IFERROR(((Emisiones_CO2_CO2eq_LA[[#This Row],[UCTUS (kilotoneladas CO₂e)]]-M174)/M174)*100,0),0)</f>
        <v>-6.0057471264367814</v>
      </c>
      <c r="P175" s="5">
        <v>-2.9296909986565098</v>
      </c>
      <c r="Q175">
        <v>1900</v>
      </c>
      <c r="R175">
        <f>IF(A174=Emisiones_CO2_CO2eq_LA[[#This Row],[País]],IFERROR(Emisiones_CO2_CO2eq_LA[[#This Row],[Otras Quemas de Combustible (kilotoneladas CO₂e)]]-Q174,0),0)</f>
        <v>-300</v>
      </c>
      <c r="S175" s="5">
        <f>IF(A174=Emisiones_CO2_CO2eq_LA[[#This Row],[País]],IFERROR(((Emisiones_CO2_CO2eq_LA[[#This Row],[Otras Quemas de Combustible (kilotoneladas CO₂e)]]-Q174)/Q174)*100,0),0)</f>
        <v>-13.636363636363635</v>
      </c>
      <c r="T175" s="5">
        <v>0.17</v>
      </c>
      <c r="U175">
        <v>2200</v>
      </c>
      <c r="V175">
        <f>IF(A174=Emisiones_CO2_CO2eq_LA[[#This Row],[País]],IFERROR(Emisiones_CO2_CO2eq_LA[[#This Row],[Transporte (kilotoneladas CO₂e)]]-U174,0),0)</f>
        <v>0</v>
      </c>
      <c r="W175" s="5">
        <f>IF(A174=Emisiones_CO2_CO2eq_LA[[#This Row],[País]],IFERROR(((Emisiones_CO2_CO2eq_LA[[#This Row],[Transporte (kilotoneladas CO₂e)]]-U174)/U174)*100,0),0)</f>
        <v>0</v>
      </c>
      <c r="X175" s="5">
        <v>0.197044334975369</v>
      </c>
      <c r="Y175">
        <v>11700</v>
      </c>
      <c r="Z175">
        <f>IF(A174=Emisiones_CO2_CO2eq_LA[[#This Row],[País]],IFERROR(Emisiones_CO2_CO2eq_LA[[#This Row],[Manufactura y Construcción (kilotoneladas CO₂e)]]-Y174,0),0)</f>
        <v>700</v>
      </c>
      <c r="AA175" s="5">
        <f>IF(A174=Emisiones_CO2_CO2eq_LA[[#This Row],[País]],IFERROR(((Emisiones_CO2_CO2eq_LA[[#This Row],[Manufactura y Construcción (kilotoneladas CO₂e)]]-Y174)/Y174)*100,0),0)</f>
        <v>6.3636363636363633</v>
      </c>
      <c r="AB175" s="5">
        <v>1.04791759964173</v>
      </c>
      <c r="AC175">
        <v>160</v>
      </c>
      <c r="AD175">
        <f>IF(A174=Emisiones_CO2_CO2eq_LA[[#This Row],[País]],IFERROR(Emisiones_CO2_CO2eq_LA[[#This Row],[Emisiones Fugitivas (kilotoneladas CO₂e)]]-AC174,0),0)</f>
        <v>0</v>
      </c>
      <c r="AE175" s="5">
        <f>IF(A174=Emisiones_CO2_CO2eq_LA[[#This Row],[País]],IFERROR(((Emisiones_CO2_CO2eq_LA[[#This Row],[Emisiones Fugitivas (kilotoneladas CO₂e)]]-AC174)/AC174)*100,0),0)</f>
        <v>0</v>
      </c>
      <c r="AF175" s="5">
        <v>1.43304970891177E-2</v>
      </c>
      <c r="AG175">
        <v>9600</v>
      </c>
      <c r="AH175">
        <f>IF(A174=Emisiones_CO2_CO2eq_LA[[#This Row],[País]],IFERROR(Emisiones_CO2_CO2eq_LA[[#This Row],[Electricidad y Calor (kilotoneladas CO₂e)]]-AG174,0),0)</f>
        <v>-1200</v>
      </c>
      <c r="AI175" s="5">
        <f>IF(A174=Emisiones_CO2_CO2eq_LA[[#This Row],[País]],IFERROR(((Emisiones_CO2_CO2eq_LA[[#This Row],[Electricidad y Calor (kilotoneladas CO₂e)]]-AG174)/AG174)*100,0),0)</f>
        <v>-11.111111111111111</v>
      </c>
      <c r="AJ175" s="5">
        <v>0.85982982534706598</v>
      </c>
    </row>
    <row r="176" spans="1:36" x14ac:dyDescent="0.25">
      <c r="A176" t="s">
        <v>86</v>
      </c>
      <c r="B176" t="s">
        <v>86</v>
      </c>
      <c r="C176" t="s">
        <v>87</v>
      </c>
      <c r="D176">
        <v>2002</v>
      </c>
      <c r="E176">
        <v>800</v>
      </c>
      <c r="F176">
        <f>IF(A175=Emisiones_CO2_CO2eq_LA[[#This Row],[País]],IFERROR(Emisiones_CO2_CO2eq_LA[[#This Row],[Edificios (kilotoneladas CO₂e)]]-E175,0),0)</f>
        <v>-200</v>
      </c>
      <c r="G176" s="5">
        <f>IF(A175=Emisiones_CO2_CO2eq_LA[[#This Row],[País]],IFERROR(((Emisiones_CO2_CO2eq_LA[[#This Row],[Edificios (kilotoneladas CO₂e)]]-E175)/E175)*100,0),0)</f>
        <v>-20</v>
      </c>
      <c r="H176" s="5">
        <v>7.1428571428571397E-2</v>
      </c>
      <c r="I176">
        <v>560</v>
      </c>
      <c r="J176">
        <f>IF(A175=Emisiones_CO2_CO2eq_LA[[#This Row],[País]],IFERROR(Emisiones_CO2_CO2eq_LA[[#This Row],[Industria (kilotoneladas CO₂e)]]-I175,0),0)</f>
        <v>0</v>
      </c>
      <c r="K176" s="5">
        <f>IF(A175=Emisiones_CO2_CO2eq_LA[[#This Row],[País]],IFERROR(((Emisiones_CO2_CO2eq_LA[[#This Row],[Industria (kilotoneladas CO₂e)]]-I175)/I175)*100,0),0)</f>
        <v>0</v>
      </c>
      <c r="L176" s="5">
        <v>0.05</v>
      </c>
      <c r="M176">
        <v>-32710</v>
      </c>
      <c r="N176">
        <f>IF(A175=Emisiones_CO2_CO2eq_LA[[#This Row],[País]],IFERROR(Emisiones_CO2_CO2eq_LA[[#This Row],[UCTUS (kilotoneladas CO₂e)]]-M175,0),0)</f>
        <v>0</v>
      </c>
      <c r="O176" s="5">
        <f>IF(A175=Emisiones_CO2_CO2eq_LA[[#This Row],[País]],IFERROR(((Emisiones_CO2_CO2eq_LA[[#This Row],[UCTUS (kilotoneladas CO₂e)]]-M175)/M175)*100,0),0)</f>
        <v>0</v>
      </c>
      <c r="P176" s="5">
        <v>-2.9205357142857098</v>
      </c>
      <c r="Q176">
        <v>1700</v>
      </c>
      <c r="R176">
        <f>IF(A175=Emisiones_CO2_CO2eq_LA[[#This Row],[País]],IFERROR(Emisiones_CO2_CO2eq_LA[[#This Row],[Otras Quemas de Combustible (kilotoneladas CO₂e)]]-Q175,0),0)</f>
        <v>-200</v>
      </c>
      <c r="S176" s="5">
        <f>IF(A175=Emisiones_CO2_CO2eq_LA[[#This Row],[País]],IFERROR(((Emisiones_CO2_CO2eq_LA[[#This Row],[Otras Quemas de Combustible (kilotoneladas CO₂e)]]-Q175)/Q175)*100,0),0)</f>
        <v>-10.526315789473683</v>
      </c>
      <c r="T176" s="5">
        <v>0.15</v>
      </c>
      <c r="U176">
        <v>2100</v>
      </c>
      <c r="V176">
        <f>IF(A175=Emisiones_CO2_CO2eq_LA[[#This Row],[País]],IFERROR(Emisiones_CO2_CO2eq_LA[[#This Row],[Transporte (kilotoneladas CO₂e)]]-U175,0),0)</f>
        <v>-100</v>
      </c>
      <c r="W176" s="5">
        <f>IF(A175=Emisiones_CO2_CO2eq_LA[[#This Row],[País]],IFERROR(((Emisiones_CO2_CO2eq_LA[[#This Row],[Transporte (kilotoneladas CO₂e)]]-U175)/U175)*100,0),0)</f>
        <v>-4.5454545454545459</v>
      </c>
      <c r="X176" s="5">
        <v>0.1875</v>
      </c>
      <c r="Y176">
        <v>7800</v>
      </c>
      <c r="Z176">
        <f>IF(A175=Emisiones_CO2_CO2eq_LA[[#This Row],[País]],IFERROR(Emisiones_CO2_CO2eq_LA[[#This Row],[Manufactura y Construcción (kilotoneladas CO₂e)]]-Y175,0),0)</f>
        <v>-3900</v>
      </c>
      <c r="AA176" s="5">
        <f>IF(A175=Emisiones_CO2_CO2eq_LA[[#This Row],[País]],IFERROR(((Emisiones_CO2_CO2eq_LA[[#This Row],[Manufactura y Construcción (kilotoneladas CO₂e)]]-Y175)/Y175)*100,0),0)</f>
        <v>-33.333333333333329</v>
      </c>
      <c r="AB176" s="5">
        <v>0.69642857142857095</v>
      </c>
      <c r="AC176">
        <v>160</v>
      </c>
      <c r="AD176">
        <f>IF(A175=Emisiones_CO2_CO2eq_LA[[#This Row],[País]],IFERROR(Emisiones_CO2_CO2eq_LA[[#This Row],[Emisiones Fugitivas (kilotoneladas CO₂e)]]-AC175,0),0)</f>
        <v>0</v>
      </c>
      <c r="AE176" s="5">
        <f>IF(A175=Emisiones_CO2_CO2eq_LA[[#This Row],[País]],IFERROR(((Emisiones_CO2_CO2eq_LA[[#This Row],[Emisiones Fugitivas (kilotoneladas CO₂e)]]-AC175)/AC175)*100,0),0)</f>
        <v>0</v>
      </c>
      <c r="AF176" s="5">
        <v>1.42857142857142E-2</v>
      </c>
      <c r="AG176">
        <v>12800</v>
      </c>
      <c r="AH176">
        <f>IF(A175=Emisiones_CO2_CO2eq_LA[[#This Row],[País]],IFERROR(Emisiones_CO2_CO2eq_LA[[#This Row],[Electricidad y Calor (kilotoneladas CO₂e)]]-AG175,0),0)</f>
        <v>3200</v>
      </c>
      <c r="AI176" s="5">
        <f>IF(A175=Emisiones_CO2_CO2eq_LA[[#This Row],[País]],IFERROR(((Emisiones_CO2_CO2eq_LA[[#This Row],[Electricidad y Calor (kilotoneladas CO₂e)]]-AG175)/AG175)*100,0),0)</f>
        <v>33.333333333333329</v>
      </c>
      <c r="AJ176" s="5">
        <v>1.1428571428571399</v>
      </c>
    </row>
    <row r="177" spans="1:36" x14ac:dyDescent="0.25">
      <c r="A177" t="s">
        <v>86</v>
      </c>
      <c r="B177" t="s">
        <v>86</v>
      </c>
      <c r="C177" t="s">
        <v>87</v>
      </c>
      <c r="D177">
        <v>2003</v>
      </c>
      <c r="E177">
        <v>1100</v>
      </c>
      <c r="F177">
        <f>IF(A176=Emisiones_CO2_CO2eq_LA[[#This Row],[País]],IFERROR(Emisiones_CO2_CO2eq_LA[[#This Row],[Edificios (kilotoneladas CO₂e)]]-E176,0),0)</f>
        <v>300</v>
      </c>
      <c r="G177" s="5">
        <f>IF(A176=Emisiones_CO2_CO2eq_LA[[#This Row],[País]],IFERROR(((Emisiones_CO2_CO2eq_LA[[#This Row],[Edificios (kilotoneladas CO₂e)]]-E176)/E176)*100,0),0)</f>
        <v>37.5</v>
      </c>
      <c r="H177" s="5">
        <v>9.7960637634695799E-2</v>
      </c>
      <c r="I177">
        <v>560</v>
      </c>
      <c r="J177">
        <f>IF(A176=Emisiones_CO2_CO2eq_LA[[#This Row],[País]],IFERROR(Emisiones_CO2_CO2eq_LA[[#This Row],[Industria (kilotoneladas CO₂e)]]-I176,0),0)</f>
        <v>0</v>
      </c>
      <c r="K177" s="5">
        <f>IF(A176=Emisiones_CO2_CO2eq_LA[[#This Row],[País]],IFERROR(((Emisiones_CO2_CO2eq_LA[[#This Row],[Industria (kilotoneladas CO₂e)]]-I176)/I176)*100,0),0)</f>
        <v>0</v>
      </c>
      <c r="L177" s="5">
        <v>4.9870870068572402E-2</v>
      </c>
      <c r="M177">
        <v>-32710</v>
      </c>
      <c r="N177">
        <f>IF(A176=Emisiones_CO2_CO2eq_LA[[#This Row],[País]],IFERROR(Emisiones_CO2_CO2eq_LA[[#This Row],[UCTUS (kilotoneladas CO₂e)]]-M176,0),0)</f>
        <v>0</v>
      </c>
      <c r="O177" s="5">
        <f>IF(A176=Emisiones_CO2_CO2eq_LA[[#This Row],[País]],IFERROR(((Emisiones_CO2_CO2eq_LA[[#This Row],[UCTUS (kilotoneladas CO₂e)]]-M176)/M176)*100,0),0)</f>
        <v>0</v>
      </c>
      <c r="P177" s="5">
        <v>-2.9129931427553601</v>
      </c>
      <c r="Q177">
        <v>2400</v>
      </c>
      <c r="R177">
        <f>IF(A176=Emisiones_CO2_CO2eq_LA[[#This Row],[País]],IFERROR(Emisiones_CO2_CO2eq_LA[[#This Row],[Otras Quemas de Combustible (kilotoneladas CO₂e)]]-Q176,0),0)</f>
        <v>700</v>
      </c>
      <c r="S177" s="5">
        <f>IF(A176=Emisiones_CO2_CO2eq_LA[[#This Row],[País]],IFERROR(((Emisiones_CO2_CO2eq_LA[[#This Row],[Otras Quemas de Combustible (kilotoneladas CO₂e)]]-Q176)/Q176)*100,0),0)</f>
        <v>41.17647058823529</v>
      </c>
      <c r="T177" s="5">
        <v>0.21</v>
      </c>
      <c r="U177">
        <v>1900</v>
      </c>
      <c r="V177">
        <f>IF(A176=Emisiones_CO2_CO2eq_LA[[#This Row],[País]],IFERROR(Emisiones_CO2_CO2eq_LA[[#This Row],[Transporte (kilotoneladas CO₂e)]]-U176,0),0)</f>
        <v>-200</v>
      </c>
      <c r="W177" s="5">
        <f>IF(A176=Emisiones_CO2_CO2eq_LA[[#This Row],[País]],IFERROR(((Emisiones_CO2_CO2eq_LA[[#This Row],[Transporte (kilotoneladas CO₂e)]]-U176)/U176)*100,0),0)</f>
        <v>-9.5238095238095237</v>
      </c>
      <c r="X177" s="5">
        <v>0.16920473773265601</v>
      </c>
      <c r="Y177">
        <v>5700</v>
      </c>
      <c r="Z177">
        <f>IF(A176=Emisiones_CO2_CO2eq_LA[[#This Row],[País]],IFERROR(Emisiones_CO2_CO2eq_LA[[#This Row],[Manufactura y Construcción (kilotoneladas CO₂e)]]-Y176,0),0)</f>
        <v>-2100</v>
      </c>
      <c r="AA177" s="5">
        <f>IF(A176=Emisiones_CO2_CO2eq_LA[[#This Row],[País]],IFERROR(((Emisiones_CO2_CO2eq_LA[[#This Row],[Manufactura y Construcción (kilotoneladas CO₂e)]]-Y176)/Y176)*100,0),0)</f>
        <v>-26.923076923076923</v>
      </c>
      <c r="AB177" s="5">
        <v>0.50761421319796896</v>
      </c>
      <c r="AC177">
        <v>160</v>
      </c>
      <c r="AD177">
        <f>IF(A176=Emisiones_CO2_CO2eq_LA[[#This Row],[País]],IFERROR(Emisiones_CO2_CO2eq_LA[[#This Row],[Emisiones Fugitivas (kilotoneladas CO₂e)]]-AC176,0),0)</f>
        <v>0</v>
      </c>
      <c r="AE177" s="5">
        <f>IF(A176=Emisiones_CO2_CO2eq_LA[[#This Row],[País]],IFERROR(((Emisiones_CO2_CO2eq_LA[[#This Row],[Emisiones Fugitivas (kilotoneladas CO₂e)]]-AC176)/AC176)*100,0),0)</f>
        <v>0</v>
      </c>
      <c r="AF177" s="5">
        <v>1.4248820019592099E-2</v>
      </c>
      <c r="AG177">
        <v>13400</v>
      </c>
      <c r="AH177">
        <f>IF(A176=Emisiones_CO2_CO2eq_LA[[#This Row],[País]],IFERROR(Emisiones_CO2_CO2eq_LA[[#This Row],[Electricidad y Calor (kilotoneladas CO₂e)]]-AG176,0),0)</f>
        <v>600</v>
      </c>
      <c r="AI177" s="5">
        <f>IF(A176=Emisiones_CO2_CO2eq_LA[[#This Row],[País]],IFERROR(((Emisiones_CO2_CO2eq_LA[[#This Row],[Electricidad y Calor (kilotoneladas CO₂e)]]-AG176)/AG176)*100,0),0)</f>
        <v>4.6875</v>
      </c>
      <c r="AJ177" s="5">
        <v>1.19333867664084</v>
      </c>
    </row>
    <row r="178" spans="1:36" x14ac:dyDescent="0.25">
      <c r="A178" t="s">
        <v>86</v>
      </c>
      <c r="B178" t="s">
        <v>86</v>
      </c>
      <c r="C178" t="s">
        <v>87</v>
      </c>
      <c r="D178">
        <v>2004</v>
      </c>
      <c r="E178">
        <v>1700</v>
      </c>
      <c r="F178">
        <f>IF(A177=Emisiones_CO2_CO2eq_LA[[#This Row],[País]],IFERROR(Emisiones_CO2_CO2eq_LA[[#This Row],[Edificios (kilotoneladas CO₂e)]]-E177,0),0)</f>
        <v>600</v>
      </c>
      <c r="G178" s="5">
        <f>IF(A177=Emisiones_CO2_CO2eq_LA[[#This Row],[País]],IFERROR(((Emisiones_CO2_CO2eq_LA[[#This Row],[Edificios (kilotoneladas CO₂e)]]-E177)/E177)*100,0),0)</f>
        <v>54.54545454545454</v>
      </c>
      <c r="H178" s="5">
        <v>0.151111111111111</v>
      </c>
      <c r="I178">
        <v>580</v>
      </c>
      <c r="J178">
        <f>IF(A177=Emisiones_CO2_CO2eq_LA[[#This Row],[País]],IFERROR(Emisiones_CO2_CO2eq_LA[[#This Row],[Industria (kilotoneladas CO₂e)]]-I177,0),0)</f>
        <v>20</v>
      </c>
      <c r="K178" s="5">
        <f>IF(A177=Emisiones_CO2_CO2eq_LA[[#This Row],[País]],IFERROR(((Emisiones_CO2_CO2eq_LA[[#This Row],[Industria (kilotoneladas CO₂e)]]-I177)/I177)*100,0),0)</f>
        <v>3.5714285714285712</v>
      </c>
      <c r="L178" s="5">
        <v>5.15555555555555E-2</v>
      </c>
      <c r="M178">
        <v>-32710</v>
      </c>
      <c r="N178">
        <f>IF(A177=Emisiones_CO2_CO2eq_LA[[#This Row],[País]],IFERROR(Emisiones_CO2_CO2eq_LA[[#This Row],[UCTUS (kilotoneladas CO₂e)]]-M177,0),0)</f>
        <v>0</v>
      </c>
      <c r="O178" s="5">
        <f>IF(A177=Emisiones_CO2_CO2eq_LA[[#This Row],[País]],IFERROR(((Emisiones_CO2_CO2eq_LA[[#This Row],[UCTUS (kilotoneladas CO₂e)]]-M177)/M177)*100,0),0)</f>
        <v>0</v>
      </c>
      <c r="P178" s="5">
        <v>-2.9075555555555499</v>
      </c>
      <c r="Q178">
        <v>2400</v>
      </c>
      <c r="R178">
        <f>IF(A177=Emisiones_CO2_CO2eq_LA[[#This Row],[País]],IFERROR(Emisiones_CO2_CO2eq_LA[[#This Row],[Otras Quemas de Combustible (kilotoneladas CO₂e)]]-Q177,0),0)</f>
        <v>0</v>
      </c>
      <c r="S178" s="5">
        <f>IF(A177=Emisiones_CO2_CO2eq_LA[[#This Row],[País]],IFERROR(((Emisiones_CO2_CO2eq_LA[[#This Row],[Otras Quemas de Combustible (kilotoneladas CO₂e)]]-Q177)/Q177)*100,0),0)</f>
        <v>0</v>
      </c>
      <c r="T178" s="5">
        <v>0.21</v>
      </c>
      <c r="U178">
        <v>2000</v>
      </c>
      <c r="V178">
        <f>IF(A177=Emisiones_CO2_CO2eq_LA[[#This Row],[País]],IFERROR(Emisiones_CO2_CO2eq_LA[[#This Row],[Transporte (kilotoneladas CO₂e)]]-U177,0),0)</f>
        <v>100</v>
      </c>
      <c r="W178" s="5">
        <f>IF(A177=Emisiones_CO2_CO2eq_LA[[#This Row],[País]],IFERROR(((Emisiones_CO2_CO2eq_LA[[#This Row],[Transporte (kilotoneladas CO₂e)]]-U177)/U177)*100,0),0)</f>
        <v>5.2631578947368416</v>
      </c>
      <c r="X178" s="5">
        <v>0.17777777777777701</v>
      </c>
      <c r="Y178">
        <v>5000</v>
      </c>
      <c r="Z178">
        <f>IF(A177=Emisiones_CO2_CO2eq_LA[[#This Row],[País]],IFERROR(Emisiones_CO2_CO2eq_LA[[#This Row],[Manufactura y Construcción (kilotoneladas CO₂e)]]-Y177,0),0)</f>
        <v>-700</v>
      </c>
      <c r="AA178" s="5">
        <f>IF(A177=Emisiones_CO2_CO2eq_LA[[#This Row],[País]],IFERROR(((Emisiones_CO2_CO2eq_LA[[#This Row],[Manufactura y Construcción (kilotoneladas CO₂e)]]-Y177)/Y177)*100,0),0)</f>
        <v>-12.280701754385964</v>
      </c>
      <c r="AB178" s="5">
        <v>0.44444444444444398</v>
      </c>
      <c r="AC178">
        <v>160</v>
      </c>
      <c r="AD178">
        <f>IF(A177=Emisiones_CO2_CO2eq_LA[[#This Row],[País]],IFERROR(Emisiones_CO2_CO2eq_LA[[#This Row],[Emisiones Fugitivas (kilotoneladas CO₂e)]]-AC177,0),0)</f>
        <v>0</v>
      </c>
      <c r="AE178" s="5">
        <f>IF(A177=Emisiones_CO2_CO2eq_LA[[#This Row],[País]],IFERROR(((Emisiones_CO2_CO2eq_LA[[#This Row],[Emisiones Fugitivas (kilotoneladas CO₂e)]]-AC177)/AC177)*100,0),0)</f>
        <v>0</v>
      </c>
      <c r="AF178" s="5">
        <v>1.42222222222222E-2</v>
      </c>
      <c r="AG178">
        <v>13300</v>
      </c>
      <c r="AH178">
        <f>IF(A177=Emisiones_CO2_CO2eq_LA[[#This Row],[País]],IFERROR(Emisiones_CO2_CO2eq_LA[[#This Row],[Electricidad y Calor (kilotoneladas CO₂e)]]-AG177,0),0)</f>
        <v>-100</v>
      </c>
      <c r="AI178" s="5">
        <f>IF(A177=Emisiones_CO2_CO2eq_LA[[#This Row],[País]],IFERROR(((Emisiones_CO2_CO2eq_LA[[#This Row],[Electricidad y Calor (kilotoneladas CO₂e)]]-AG177)/AG177)*100,0),0)</f>
        <v>-0.74626865671641784</v>
      </c>
      <c r="AJ178" s="5">
        <v>1.1822222222222201</v>
      </c>
    </row>
    <row r="179" spans="1:36" x14ac:dyDescent="0.25">
      <c r="A179" t="s">
        <v>86</v>
      </c>
      <c r="B179" t="s">
        <v>86</v>
      </c>
      <c r="C179" t="s">
        <v>87</v>
      </c>
      <c r="D179">
        <v>2005</v>
      </c>
      <c r="E179">
        <v>1400</v>
      </c>
      <c r="F179">
        <f>IF(A178=Emisiones_CO2_CO2eq_LA[[#This Row],[País]],IFERROR(Emisiones_CO2_CO2eq_LA[[#This Row],[Edificios (kilotoneladas CO₂e)]]-E178,0),0)</f>
        <v>-300</v>
      </c>
      <c r="G179" s="5">
        <f>IF(A178=Emisiones_CO2_CO2eq_LA[[#This Row],[País]],IFERROR(((Emisiones_CO2_CO2eq_LA[[#This Row],[Edificios (kilotoneladas CO₂e)]]-E178)/E178)*100,0),0)</f>
        <v>-17.647058823529413</v>
      </c>
      <c r="H179" s="5">
        <v>0.124311845142958</v>
      </c>
      <c r="I179">
        <v>640</v>
      </c>
      <c r="J179">
        <f>IF(A178=Emisiones_CO2_CO2eq_LA[[#This Row],[País]],IFERROR(Emisiones_CO2_CO2eq_LA[[#This Row],[Industria (kilotoneladas CO₂e)]]-I178,0),0)</f>
        <v>60</v>
      </c>
      <c r="K179" s="5">
        <f>IF(A178=Emisiones_CO2_CO2eq_LA[[#This Row],[País]],IFERROR(((Emisiones_CO2_CO2eq_LA[[#This Row],[Industria (kilotoneladas CO₂e)]]-I178)/I178)*100,0),0)</f>
        <v>10.344827586206897</v>
      </c>
      <c r="L179" s="5">
        <v>5.68282720653525E-2</v>
      </c>
      <c r="M179">
        <v>-32710</v>
      </c>
      <c r="N179">
        <f>IF(A178=Emisiones_CO2_CO2eq_LA[[#This Row],[País]],IFERROR(Emisiones_CO2_CO2eq_LA[[#This Row],[UCTUS (kilotoneladas CO₂e)]]-M178,0),0)</f>
        <v>0</v>
      </c>
      <c r="O179" s="5">
        <f>IF(A178=Emisiones_CO2_CO2eq_LA[[#This Row],[País]],IFERROR(((Emisiones_CO2_CO2eq_LA[[#This Row],[UCTUS (kilotoneladas CO₂e)]]-M178)/M178)*100,0),0)</f>
        <v>0</v>
      </c>
      <c r="P179" s="5">
        <v>-2.9044574675901198</v>
      </c>
      <c r="Q179">
        <v>2400</v>
      </c>
      <c r="R179">
        <f>IF(A178=Emisiones_CO2_CO2eq_LA[[#This Row],[País]],IFERROR(Emisiones_CO2_CO2eq_LA[[#This Row],[Otras Quemas de Combustible (kilotoneladas CO₂e)]]-Q178,0),0)</f>
        <v>0</v>
      </c>
      <c r="S179" s="5">
        <f>IF(A178=Emisiones_CO2_CO2eq_LA[[#This Row],[País]],IFERROR(((Emisiones_CO2_CO2eq_LA[[#This Row],[Otras Quemas de Combustible (kilotoneladas CO₂e)]]-Q178)/Q178)*100,0),0)</f>
        <v>0</v>
      </c>
      <c r="T179" s="5">
        <v>0.21</v>
      </c>
      <c r="U179">
        <v>1900</v>
      </c>
      <c r="V179">
        <f>IF(A178=Emisiones_CO2_CO2eq_LA[[#This Row],[País]],IFERROR(Emisiones_CO2_CO2eq_LA[[#This Row],[Transporte (kilotoneladas CO₂e)]]-U178,0),0)</f>
        <v>-100</v>
      </c>
      <c r="W179" s="5">
        <f>IF(A178=Emisiones_CO2_CO2eq_LA[[#This Row],[País]],IFERROR(((Emisiones_CO2_CO2eq_LA[[#This Row],[Transporte (kilotoneladas CO₂e)]]-U178)/U178)*100,0),0)</f>
        <v>-5</v>
      </c>
      <c r="X179" s="5">
        <v>0.16870893269401499</v>
      </c>
      <c r="Y179">
        <v>6300</v>
      </c>
      <c r="Z179">
        <f>IF(A178=Emisiones_CO2_CO2eq_LA[[#This Row],[País]],IFERROR(Emisiones_CO2_CO2eq_LA[[#This Row],[Manufactura y Construcción (kilotoneladas CO₂e)]]-Y178,0),0)</f>
        <v>1300</v>
      </c>
      <c r="AA179" s="5">
        <f>IF(A178=Emisiones_CO2_CO2eq_LA[[#This Row],[País]],IFERROR(((Emisiones_CO2_CO2eq_LA[[#This Row],[Manufactura y Construcción (kilotoneladas CO₂e)]]-Y178)/Y178)*100,0),0)</f>
        <v>26</v>
      </c>
      <c r="AB179" s="5">
        <v>0.55940330314331299</v>
      </c>
      <c r="AC179">
        <v>160</v>
      </c>
      <c r="AD179">
        <f>IF(A178=Emisiones_CO2_CO2eq_LA[[#This Row],[País]],IFERROR(Emisiones_CO2_CO2eq_LA[[#This Row],[Emisiones Fugitivas (kilotoneladas CO₂e)]]-AC178,0),0)</f>
        <v>0</v>
      </c>
      <c r="AE179" s="5">
        <f>IF(A178=Emisiones_CO2_CO2eq_LA[[#This Row],[País]],IFERROR(((Emisiones_CO2_CO2eq_LA[[#This Row],[Emisiones Fugitivas (kilotoneladas CO₂e)]]-AC178)/AC178)*100,0),0)</f>
        <v>0</v>
      </c>
      <c r="AF179" s="5">
        <v>1.4207068016338101E-2</v>
      </c>
      <c r="AG179">
        <v>13100</v>
      </c>
      <c r="AH179">
        <f>IF(A178=Emisiones_CO2_CO2eq_LA[[#This Row],[País]],IFERROR(Emisiones_CO2_CO2eq_LA[[#This Row],[Electricidad y Calor (kilotoneladas CO₂e)]]-AG178,0),0)</f>
        <v>-200</v>
      </c>
      <c r="AI179" s="5">
        <f>IF(A178=Emisiones_CO2_CO2eq_LA[[#This Row],[País]],IFERROR(((Emisiones_CO2_CO2eq_LA[[#This Row],[Electricidad y Calor (kilotoneladas CO₂e)]]-AG178)/AG178)*100,0),0)</f>
        <v>-1.5037593984962405</v>
      </c>
      <c r="AJ179" s="5">
        <v>1.16320369383768</v>
      </c>
    </row>
    <row r="180" spans="1:36" x14ac:dyDescent="0.25">
      <c r="A180" t="s">
        <v>86</v>
      </c>
      <c r="B180" t="s">
        <v>86</v>
      </c>
      <c r="C180" t="s">
        <v>87</v>
      </c>
      <c r="D180">
        <v>2006</v>
      </c>
      <c r="E180">
        <v>800</v>
      </c>
      <c r="F180">
        <f>IF(A179=Emisiones_CO2_CO2eq_LA[[#This Row],[País]],IFERROR(Emisiones_CO2_CO2eq_LA[[#This Row],[Edificios (kilotoneladas CO₂e)]]-E179,0),0)</f>
        <v>-600</v>
      </c>
      <c r="G180" s="5">
        <f>IF(A179=Emisiones_CO2_CO2eq_LA[[#This Row],[País]],IFERROR(((Emisiones_CO2_CO2eq_LA[[#This Row],[Edificios (kilotoneladas CO₂e)]]-E179)/E179)*100,0),0)</f>
        <v>-42.857142857142854</v>
      </c>
      <c r="H180" s="5">
        <v>7.1041648166237398E-2</v>
      </c>
      <c r="I180">
        <v>690</v>
      </c>
      <c r="J180">
        <f>IF(A179=Emisiones_CO2_CO2eq_LA[[#This Row],[País]],IFERROR(Emisiones_CO2_CO2eq_LA[[#This Row],[Industria (kilotoneladas CO₂e)]]-I179,0),0)</f>
        <v>50</v>
      </c>
      <c r="K180" s="5">
        <f>IF(A179=Emisiones_CO2_CO2eq_LA[[#This Row],[País]],IFERROR(((Emisiones_CO2_CO2eq_LA[[#This Row],[Industria (kilotoneladas CO₂e)]]-I179)/I179)*100,0),0)</f>
        <v>7.8125</v>
      </c>
      <c r="L180" s="5">
        <v>6.1273421543379801E-2</v>
      </c>
      <c r="M180">
        <v>37690</v>
      </c>
      <c r="N180">
        <f>IF(A179=Emisiones_CO2_CO2eq_LA[[#This Row],[País]],IFERROR(Emisiones_CO2_CO2eq_LA[[#This Row],[UCTUS (kilotoneladas CO₂e)]]-M179,0),0)</f>
        <v>70400</v>
      </c>
      <c r="O180" s="5">
        <f>IF(A179=Emisiones_CO2_CO2eq_LA[[#This Row],[País]],IFERROR(((Emisiones_CO2_CO2eq_LA[[#This Row],[UCTUS (kilotoneladas CO₂e)]]-M179)/M179)*100,0),0)</f>
        <v>-215.22470192601651</v>
      </c>
      <c r="P180" s="5">
        <v>3.3469496492318598</v>
      </c>
      <c r="Q180">
        <v>2000</v>
      </c>
      <c r="R180">
        <f>IF(A179=Emisiones_CO2_CO2eq_LA[[#This Row],[País]],IFERROR(Emisiones_CO2_CO2eq_LA[[#This Row],[Otras Quemas de Combustible (kilotoneladas CO₂e)]]-Q179,0),0)</f>
        <v>-400</v>
      </c>
      <c r="S180" s="5">
        <f>IF(A179=Emisiones_CO2_CO2eq_LA[[#This Row],[País]],IFERROR(((Emisiones_CO2_CO2eq_LA[[#This Row],[Otras Quemas de Combustible (kilotoneladas CO₂e)]]-Q179)/Q179)*100,0),0)</f>
        <v>-16.666666666666664</v>
      </c>
      <c r="T180" s="5">
        <v>0.18</v>
      </c>
      <c r="U180">
        <v>1800</v>
      </c>
      <c r="V180">
        <f>IF(A179=Emisiones_CO2_CO2eq_LA[[#This Row],[País]],IFERROR(Emisiones_CO2_CO2eq_LA[[#This Row],[Transporte (kilotoneladas CO₂e)]]-U179,0),0)</f>
        <v>-100</v>
      </c>
      <c r="W180" s="5">
        <f>IF(A179=Emisiones_CO2_CO2eq_LA[[#This Row],[País]],IFERROR(((Emisiones_CO2_CO2eq_LA[[#This Row],[Transporte (kilotoneladas CO₂e)]]-U179)/U179)*100,0),0)</f>
        <v>-5.2631578947368416</v>
      </c>
      <c r="X180" s="5">
        <v>0.159843708374034</v>
      </c>
      <c r="Y180">
        <v>7700</v>
      </c>
      <c r="Z180">
        <f>IF(A179=Emisiones_CO2_CO2eq_LA[[#This Row],[País]],IFERROR(Emisiones_CO2_CO2eq_LA[[#This Row],[Manufactura y Construcción (kilotoneladas CO₂e)]]-Y179,0),0)</f>
        <v>1400</v>
      </c>
      <c r="AA180" s="5">
        <f>IF(A179=Emisiones_CO2_CO2eq_LA[[#This Row],[País]],IFERROR(((Emisiones_CO2_CO2eq_LA[[#This Row],[Manufactura y Construcción (kilotoneladas CO₂e)]]-Y179)/Y179)*100,0),0)</f>
        <v>22.222222222222221</v>
      </c>
      <c r="AB180" s="5">
        <v>0.68377586360003495</v>
      </c>
      <c r="AC180">
        <v>160</v>
      </c>
      <c r="AD180">
        <f>IF(A179=Emisiones_CO2_CO2eq_LA[[#This Row],[País]],IFERROR(Emisiones_CO2_CO2eq_LA[[#This Row],[Emisiones Fugitivas (kilotoneladas CO₂e)]]-AC179,0),0)</f>
        <v>0</v>
      </c>
      <c r="AE180" s="5">
        <f>IF(A179=Emisiones_CO2_CO2eq_LA[[#This Row],[País]],IFERROR(((Emisiones_CO2_CO2eq_LA[[#This Row],[Emisiones Fugitivas (kilotoneladas CO₂e)]]-AC179)/AC179)*100,0),0)</f>
        <v>0</v>
      </c>
      <c r="AF180" s="5">
        <v>1.4208329633247399E-2</v>
      </c>
      <c r="AG180">
        <v>13100</v>
      </c>
      <c r="AH180">
        <f>IF(A179=Emisiones_CO2_CO2eq_LA[[#This Row],[País]],IFERROR(Emisiones_CO2_CO2eq_LA[[#This Row],[Electricidad y Calor (kilotoneladas CO₂e)]]-AG179,0),0)</f>
        <v>0</v>
      </c>
      <c r="AI180" s="5">
        <f>IF(A179=Emisiones_CO2_CO2eq_LA[[#This Row],[País]],IFERROR(((Emisiones_CO2_CO2eq_LA[[#This Row],[Electricidad y Calor (kilotoneladas CO₂e)]]-AG179)/AG179)*100,0),0)</f>
        <v>0</v>
      </c>
      <c r="AJ180" s="5">
        <v>1.1633069887221299</v>
      </c>
    </row>
    <row r="181" spans="1:36" x14ac:dyDescent="0.25">
      <c r="A181" t="s">
        <v>86</v>
      </c>
      <c r="B181" t="s">
        <v>86</v>
      </c>
      <c r="C181" t="s">
        <v>87</v>
      </c>
      <c r="D181">
        <v>2007</v>
      </c>
      <c r="E181">
        <v>600</v>
      </c>
      <c r="F181">
        <f>IF(A180=Emisiones_CO2_CO2eq_LA[[#This Row],[País]],IFERROR(Emisiones_CO2_CO2eq_LA[[#This Row],[Edificios (kilotoneladas CO₂e)]]-E180,0),0)</f>
        <v>-200</v>
      </c>
      <c r="G181" s="5">
        <f>IF(A180=Emisiones_CO2_CO2eq_LA[[#This Row],[País]],IFERROR(((Emisiones_CO2_CO2eq_LA[[#This Row],[Edificios (kilotoneladas CO₂e)]]-E180)/E180)*100,0),0)</f>
        <v>-25</v>
      </c>
      <c r="H181" s="5">
        <v>5.3328593013954297E-2</v>
      </c>
      <c r="I181">
        <v>720</v>
      </c>
      <c r="J181">
        <f>IF(A180=Emisiones_CO2_CO2eq_LA[[#This Row],[País]],IFERROR(Emisiones_CO2_CO2eq_LA[[#This Row],[Industria (kilotoneladas CO₂e)]]-I180,0),0)</f>
        <v>30</v>
      </c>
      <c r="K181" s="5">
        <f>IF(A180=Emisiones_CO2_CO2eq_LA[[#This Row],[País]],IFERROR(((Emisiones_CO2_CO2eq_LA[[#This Row],[Industria (kilotoneladas CO₂e)]]-I180)/I180)*100,0),0)</f>
        <v>4.3478260869565215</v>
      </c>
      <c r="L181" s="5">
        <v>6.3994311616745098E-2</v>
      </c>
      <c r="M181">
        <v>37690</v>
      </c>
      <c r="N181">
        <f>IF(A180=Emisiones_CO2_CO2eq_LA[[#This Row],[País]],IFERROR(Emisiones_CO2_CO2eq_LA[[#This Row],[UCTUS (kilotoneladas CO₂e)]]-M180,0),0)</f>
        <v>0</v>
      </c>
      <c r="O181" s="5">
        <f>IF(A180=Emisiones_CO2_CO2eq_LA[[#This Row],[País]],IFERROR(((Emisiones_CO2_CO2eq_LA[[#This Row],[UCTUS (kilotoneladas CO₂e)]]-M180)/M180)*100,0),0)</f>
        <v>0</v>
      </c>
      <c r="P181" s="5">
        <v>3.34992445115989</v>
      </c>
      <c r="Q181">
        <v>2200</v>
      </c>
      <c r="R181">
        <f>IF(A180=Emisiones_CO2_CO2eq_LA[[#This Row],[País]],IFERROR(Emisiones_CO2_CO2eq_LA[[#This Row],[Otras Quemas de Combustible (kilotoneladas CO₂e)]]-Q180,0),0)</f>
        <v>200</v>
      </c>
      <c r="S181" s="5">
        <f>IF(A180=Emisiones_CO2_CO2eq_LA[[#This Row],[País]],IFERROR(((Emisiones_CO2_CO2eq_LA[[#This Row],[Otras Quemas de Combustible (kilotoneladas CO₂e)]]-Q180)/Q180)*100,0),0)</f>
        <v>10</v>
      </c>
      <c r="T181" s="5">
        <v>0.2</v>
      </c>
      <c r="U181">
        <v>1800</v>
      </c>
      <c r="V181">
        <f>IF(A180=Emisiones_CO2_CO2eq_LA[[#This Row],[País]],IFERROR(Emisiones_CO2_CO2eq_LA[[#This Row],[Transporte (kilotoneladas CO₂e)]]-U180,0),0)</f>
        <v>0</v>
      </c>
      <c r="W181" s="5">
        <f>IF(A180=Emisiones_CO2_CO2eq_LA[[#This Row],[País]],IFERROR(((Emisiones_CO2_CO2eq_LA[[#This Row],[Transporte (kilotoneladas CO₂e)]]-U180)/U180)*100,0),0)</f>
        <v>0</v>
      </c>
      <c r="X181" s="5">
        <v>0.15998577904186201</v>
      </c>
      <c r="Y181">
        <v>8100</v>
      </c>
      <c r="Z181">
        <f>IF(A180=Emisiones_CO2_CO2eq_LA[[#This Row],[País]],IFERROR(Emisiones_CO2_CO2eq_LA[[#This Row],[Manufactura y Construcción (kilotoneladas CO₂e)]]-Y180,0),0)</f>
        <v>400</v>
      </c>
      <c r="AA181" s="5">
        <f>IF(A180=Emisiones_CO2_CO2eq_LA[[#This Row],[País]],IFERROR(((Emisiones_CO2_CO2eq_LA[[#This Row],[Manufactura y Construcción (kilotoneladas CO₂e)]]-Y180)/Y180)*100,0),0)</f>
        <v>5.1948051948051948</v>
      </c>
      <c r="AB181" s="5">
        <v>0.71993600568838301</v>
      </c>
      <c r="AC181">
        <v>160</v>
      </c>
      <c r="AD181">
        <f>IF(A180=Emisiones_CO2_CO2eq_LA[[#This Row],[País]],IFERROR(Emisiones_CO2_CO2eq_LA[[#This Row],[Emisiones Fugitivas (kilotoneladas CO₂e)]]-AC180,0),0)</f>
        <v>0</v>
      </c>
      <c r="AE181" s="5">
        <f>IF(A180=Emisiones_CO2_CO2eq_LA[[#This Row],[País]],IFERROR(((Emisiones_CO2_CO2eq_LA[[#This Row],[Emisiones Fugitivas (kilotoneladas CO₂e)]]-AC180)/AC180)*100,0),0)</f>
        <v>0</v>
      </c>
      <c r="AF181" s="5">
        <v>1.42209581370544E-2</v>
      </c>
      <c r="AG181">
        <v>13500</v>
      </c>
      <c r="AH181">
        <f>IF(A180=Emisiones_CO2_CO2eq_LA[[#This Row],[País]],IFERROR(Emisiones_CO2_CO2eq_LA[[#This Row],[Electricidad y Calor (kilotoneladas CO₂e)]]-AG180,0),0)</f>
        <v>400</v>
      </c>
      <c r="AI181" s="5">
        <f>IF(A180=Emisiones_CO2_CO2eq_LA[[#This Row],[País]],IFERROR(((Emisiones_CO2_CO2eq_LA[[#This Row],[Electricidad y Calor (kilotoneladas CO₂e)]]-AG180)/AG180)*100,0),0)</f>
        <v>3.0534351145038165</v>
      </c>
      <c r="AJ181" s="5">
        <v>1.19989334281397</v>
      </c>
    </row>
    <row r="182" spans="1:36" x14ac:dyDescent="0.25">
      <c r="A182" t="s">
        <v>86</v>
      </c>
      <c r="B182" t="s">
        <v>86</v>
      </c>
      <c r="C182" t="s">
        <v>87</v>
      </c>
      <c r="D182">
        <v>2008</v>
      </c>
      <c r="E182">
        <v>700</v>
      </c>
      <c r="F182">
        <f>IF(A181=Emisiones_CO2_CO2eq_LA[[#This Row],[País]],IFERROR(Emisiones_CO2_CO2eq_LA[[#This Row],[Edificios (kilotoneladas CO₂e)]]-E181,0),0)</f>
        <v>100</v>
      </c>
      <c r="G182" s="5">
        <f>IF(A181=Emisiones_CO2_CO2eq_LA[[#This Row],[País]],IFERROR(((Emisiones_CO2_CO2eq_LA[[#This Row],[Edificios (kilotoneladas CO₂e)]]-E181)/E181)*100,0),0)</f>
        <v>16.666666666666664</v>
      </c>
      <c r="H182" s="5">
        <v>6.2294206638782497E-2</v>
      </c>
      <c r="I182">
        <v>680</v>
      </c>
      <c r="J182">
        <f>IF(A181=Emisiones_CO2_CO2eq_LA[[#This Row],[País]],IFERROR(Emisiones_CO2_CO2eq_LA[[#This Row],[Industria (kilotoneladas CO₂e)]]-I181,0),0)</f>
        <v>-40</v>
      </c>
      <c r="K182" s="5">
        <f>IF(A181=Emisiones_CO2_CO2eq_LA[[#This Row],[País]],IFERROR(((Emisiones_CO2_CO2eq_LA[[#This Row],[Industria (kilotoneladas CO₂e)]]-I181)/I181)*100,0),0)</f>
        <v>-5.5555555555555554</v>
      </c>
      <c r="L182" s="5">
        <v>6.0514372163388799E-2</v>
      </c>
      <c r="M182">
        <v>37690</v>
      </c>
      <c r="N182">
        <f>IF(A181=Emisiones_CO2_CO2eq_LA[[#This Row],[País]],IFERROR(Emisiones_CO2_CO2eq_LA[[#This Row],[UCTUS (kilotoneladas CO₂e)]]-M181,0),0)</f>
        <v>0</v>
      </c>
      <c r="O182" s="5">
        <f>IF(A181=Emisiones_CO2_CO2eq_LA[[#This Row],[País]],IFERROR(((Emisiones_CO2_CO2eq_LA[[#This Row],[UCTUS (kilotoneladas CO₂e)]]-M181)/M181)*100,0),0)</f>
        <v>0</v>
      </c>
      <c r="P182" s="5">
        <v>3.3540980688795901</v>
      </c>
      <c r="Q182">
        <v>2100</v>
      </c>
      <c r="R182">
        <f>IF(A181=Emisiones_CO2_CO2eq_LA[[#This Row],[País]],IFERROR(Emisiones_CO2_CO2eq_LA[[#This Row],[Otras Quemas de Combustible (kilotoneladas CO₂e)]]-Q181,0),0)</f>
        <v>-100</v>
      </c>
      <c r="S182" s="5">
        <f>IF(A181=Emisiones_CO2_CO2eq_LA[[#This Row],[País]],IFERROR(((Emisiones_CO2_CO2eq_LA[[#This Row],[Otras Quemas de Combustible (kilotoneladas CO₂e)]]-Q181)/Q181)*100,0),0)</f>
        <v>-4.5454545454545459</v>
      </c>
      <c r="T182" s="5">
        <v>0.19</v>
      </c>
      <c r="U182">
        <v>1800</v>
      </c>
      <c r="V182">
        <f>IF(A181=Emisiones_CO2_CO2eq_LA[[#This Row],[País]],IFERROR(Emisiones_CO2_CO2eq_LA[[#This Row],[Transporte (kilotoneladas CO₂e)]]-U181,0),0)</f>
        <v>0</v>
      </c>
      <c r="W182" s="5">
        <f>IF(A181=Emisiones_CO2_CO2eq_LA[[#This Row],[País]],IFERROR(((Emisiones_CO2_CO2eq_LA[[#This Row],[Transporte (kilotoneladas CO₂e)]]-U181)/U181)*100,0),0)</f>
        <v>0</v>
      </c>
      <c r="X182" s="5">
        <v>0.16018510278543999</v>
      </c>
      <c r="Y182">
        <v>7100</v>
      </c>
      <c r="Z182">
        <f>IF(A181=Emisiones_CO2_CO2eq_LA[[#This Row],[País]],IFERROR(Emisiones_CO2_CO2eq_LA[[#This Row],[Manufactura y Construcción (kilotoneladas CO₂e)]]-Y181,0),0)</f>
        <v>-1000</v>
      </c>
      <c r="AA182" s="5">
        <f>IF(A181=Emisiones_CO2_CO2eq_LA[[#This Row],[País]],IFERROR(((Emisiones_CO2_CO2eq_LA[[#This Row],[Manufactura y Construcción (kilotoneladas CO₂e)]]-Y181)/Y181)*100,0),0)</f>
        <v>-12.345679012345679</v>
      </c>
      <c r="AB182" s="5">
        <v>0.63184123876479403</v>
      </c>
      <c r="AC182">
        <v>160</v>
      </c>
      <c r="AD182">
        <f>IF(A181=Emisiones_CO2_CO2eq_LA[[#This Row],[País]],IFERROR(Emisiones_CO2_CO2eq_LA[[#This Row],[Emisiones Fugitivas (kilotoneladas CO₂e)]]-AC181,0),0)</f>
        <v>0</v>
      </c>
      <c r="AE182" s="5">
        <f>IF(A181=Emisiones_CO2_CO2eq_LA[[#This Row],[País]],IFERROR(((Emisiones_CO2_CO2eq_LA[[#This Row],[Emisiones Fugitivas (kilotoneladas CO₂e)]]-AC181)/AC181)*100,0),0)</f>
        <v>0</v>
      </c>
      <c r="AF182" s="5">
        <v>1.4238675803150301E-2</v>
      </c>
      <c r="AG182">
        <v>13900</v>
      </c>
      <c r="AH182">
        <f>IF(A181=Emisiones_CO2_CO2eq_LA[[#This Row],[País]],IFERROR(Emisiones_CO2_CO2eq_LA[[#This Row],[Electricidad y Calor (kilotoneladas CO₂e)]]-AG181,0),0)</f>
        <v>400</v>
      </c>
      <c r="AI182" s="5">
        <f>IF(A181=Emisiones_CO2_CO2eq_LA[[#This Row],[País]],IFERROR(((Emisiones_CO2_CO2eq_LA[[#This Row],[Electricidad y Calor (kilotoneladas CO₂e)]]-AG181)/AG181)*100,0),0)</f>
        <v>2.9629629629629632</v>
      </c>
      <c r="AJ182" s="5">
        <v>1.23698496039868</v>
      </c>
    </row>
    <row r="183" spans="1:36" x14ac:dyDescent="0.25">
      <c r="A183" t="s">
        <v>86</v>
      </c>
      <c r="B183" t="s">
        <v>86</v>
      </c>
      <c r="C183" t="s">
        <v>87</v>
      </c>
      <c r="D183">
        <v>2009</v>
      </c>
      <c r="E183">
        <v>600</v>
      </c>
      <c r="F183">
        <f>IF(A182=Emisiones_CO2_CO2eq_LA[[#This Row],[País]],IFERROR(Emisiones_CO2_CO2eq_LA[[#This Row],[Edificios (kilotoneladas CO₂e)]]-E182,0),0)</f>
        <v>-100</v>
      </c>
      <c r="G183" s="5">
        <f>IF(A182=Emisiones_CO2_CO2eq_LA[[#This Row],[País]],IFERROR(((Emisiones_CO2_CO2eq_LA[[#This Row],[Edificios (kilotoneladas CO₂e)]]-E182)/E182)*100,0),0)</f>
        <v>-14.285714285714285</v>
      </c>
      <c r="H183" s="5">
        <v>5.3442593747216501E-2</v>
      </c>
      <c r="I183">
        <v>640</v>
      </c>
      <c r="J183">
        <f>IF(A182=Emisiones_CO2_CO2eq_LA[[#This Row],[País]],IFERROR(Emisiones_CO2_CO2eq_LA[[#This Row],[Industria (kilotoneladas CO₂e)]]-I182,0),0)</f>
        <v>-40</v>
      </c>
      <c r="K183" s="5">
        <f>IF(A182=Emisiones_CO2_CO2eq_LA[[#This Row],[País]],IFERROR(((Emisiones_CO2_CO2eq_LA[[#This Row],[Industria (kilotoneladas CO₂e)]]-I182)/I182)*100,0),0)</f>
        <v>-5.8823529411764701</v>
      </c>
      <c r="L183" s="5">
        <v>5.70054333303643E-2</v>
      </c>
      <c r="M183">
        <v>37690</v>
      </c>
      <c r="N183">
        <f>IF(A182=Emisiones_CO2_CO2eq_LA[[#This Row],[País]],IFERROR(Emisiones_CO2_CO2eq_LA[[#This Row],[UCTUS (kilotoneladas CO₂e)]]-M182,0),0)</f>
        <v>0</v>
      </c>
      <c r="O183" s="5">
        <f>IF(A182=Emisiones_CO2_CO2eq_LA[[#This Row],[País]],IFERROR(((Emisiones_CO2_CO2eq_LA[[#This Row],[UCTUS (kilotoneladas CO₂e)]]-M182)/M182)*100,0),0)</f>
        <v>0</v>
      </c>
      <c r="P183" s="5">
        <v>3.3570855972209799</v>
      </c>
      <c r="Q183">
        <v>2700</v>
      </c>
      <c r="R183">
        <f>IF(A182=Emisiones_CO2_CO2eq_LA[[#This Row],[País]],IFERROR(Emisiones_CO2_CO2eq_LA[[#This Row],[Otras Quemas de Combustible (kilotoneladas CO₂e)]]-Q182,0),0)</f>
        <v>600</v>
      </c>
      <c r="S183" s="5">
        <f>IF(A182=Emisiones_CO2_CO2eq_LA[[#This Row],[País]],IFERROR(((Emisiones_CO2_CO2eq_LA[[#This Row],[Otras Quemas de Combustible (kilotoneladas CO₂e)]]-Q182)/Q182)*100,0),0)</f>
        <v>28.571428571428569</v>
      </c>
      <c r="T183" s="5">
        <v>0.24</v>
      </c>
      <c r="U183">
        <v>1400</v>
      </c>
      <c r="V183">
        <f>IF(A182=Emisiones_CO2_CO2eq_LA[[#This Row],[País]],IFERROR(Emisiones_CO2_CO2eq_LA[[#This Row],[Transporte (kilotoneladas CO₂e)]]-U182,0),0)</f>
        <v>-400</v>
      </c>
      <c r="W183" s="5">
        <f>IF(A182=Emisiones_CO2_CO2eq_LA[[#This Row],[País]],IFERROR(((Emisiones_CO2_CO2eq_LA[[#This Row],[Transporte (kilotoneladas CO₂e)]]-U182)/U182)*100,0),0)</f>
        <v>-22.222222222222221</v>
      </c>
      <c r="X183" s="5">
        <v>0.124699385410171</v>
      </c>
      <c r="Y183">
        <v>8000</v>
      </c>
      <c r="Z183">
        <f>IF(A182=Emisiones_CO2_CO2eq_LA[[#This Row],[País]],IFERROR(Emisiones_CO2_CO2eq_LA[[#This Row],[Manufactura y Construcción (kilotoneladas CO₂e)]]-Y182,0),0)</f>
        <v>900</v>
      </c>
      <c r="AA183" s="5">
        <f>IF(A182=Emisiones_CO2_CO2eq_LA[[#This Row],[País]],IFERROR(((Emisiones_CO2_CO2eq_LA[[#This Row],[Manufactura y Construcción (kilotoneladas CO₂e)]]-Y182)/Y182)*100,0),0)</f>
        <v>12.676056338028168</v>
      </c>
      <c r="AB183" s="5">
        <v>0.71256791662955299</v>
      </c>
      <c r="AC183">
        <v>160</v>
      </c>
      <c r="AD183">
        <f>IF(A182=Emisiones_CO2_CO2eq_LA[[#This Row],[País]],IFERROR(Emisiones_CO2_CO2eq_LA[[#This Row],[Emisiones Fugitivas (kilotoneladas CO₂e)]]-AC182,0),0)</f>
        <v>0</v>
      </c>
      <c r="AE183" s="5">
        <f>IF(A182=Emisiones_CO2_CO2eq_LA[[#This Row],[País]],IFERROR(((Emisiones_CO2_CO2eq_LA[[#This Row],[Emisiones Fugitivas (kilotoneladas CO₂e)]]-AC182)/AC182)*100,0),0)</f>
        <v>0</v>
      </c>
      <c r="AF183" s="5">
        <v>1.4251358332591E-2</v>
      </c>
      <c r="AG183">
        <v>13500</v>
      </c>
      <c r="AH183">
        <f>IF(A182=Emisiones_CO2_CO2eq_LA[[#This Row],[País]],IFERROR(Emisiones_CO2_CO2eq_LA[[#This Row],[Electricidad y Calor (kilotoneladas CO₂e)]]-AG182,0),0)</f>
        <v>-400</v>
      </c>
      <c r="AI183" s="5">
        <f>IF(A182=Emisiones_CO2_CO2eq_LA[[#This Row],[País]],IFERROR(((Emisiones_CO2_CO2eq_LA[[#This Row],[Electricidad y Calor (kilotoneladas CO₂e)]]-AG182)/AG182)*100,0),0)</f>
        <v>-2.877697841726619</v>
      </c>
      <c r="AJ183" s="5">
        <v>1.2024583593123701</v>
      </c>
    </row>
    <row r="184" spans="1:36" x14ac:dyDescent="0.25">
      <c r="A184" t="s">
        <v>86</v>
      </c>
      <c r="B184" t="s">
        <v>86</v>
      </c>
      <c r="C184" t="s">
        <v>87</v>
      </c>
      <c r="D184">
        <v>2010</v>
      </c>
      <c r="E184">
        <v>600</v>
      </c>
      <c r="F184">
        <f>IF(A183=Emisiones_CO2_CO2eq_LA[[#This Row],[País]],IFERROR(Emisiones_CO2_CO2eq_LA[[#This Row],[Edificios (kilotoneladas CO₂e)]]-E183,0),0)</f>
        <v>0</v>
      </c>
      <c r="G184" s="5">
        <f>IF(A183=Emisiones_CO2_CO2eq_LA[[#This Row],[País]],IFERROR(((Emisiones_CO2_CO2eq_LA[[#This Row],[Edificios (kilotoneladas CO₂e)]]-E183)/E183)*100,0),0)</f>
        <v>0</v>
      </c>
      <c r="H184" s="5">
        <v>5.3447354355959299E-2</v>
      </c>
      <c r="I184">
        <v>640</v>
      </c>
      <c r="J184">
        <f>IF(A183=Emisiones_CO2_CO2eq_LA[[#This Row],[País]],IFERROR(Emisiones_CO2_CO2eq_LA[[#This Row],[Industria (kilotoneladas CO₂e)]]-I183,0),0)</f>
        <v>0</v>
      </c>
      <c r="K184" s="5">
        <f>IF(A183=Emisiones_CO2_CO2eq_LA[[#This Row],[País]],IFERROR(((Emisiones_CO2_CO2eq_LA[[#This Row],[Industria (kilotoneladas CO₂e)]]-I183)/I183)*100,0),0)</f>
        <v>0</v>
      </c>
      <c r="L184" s="5">
        <v>5.7010511313023302E-2</v>
      </c>
      <c r="M184">
        <v>37690</v>
      </c>
      <c r="N184">
        <f>IF(A183=Emisiones_CO2_CO2eq_LA[[#This Row],[País]],IFERROR(Emisiones_CO2_CO2eq_LA[[#This Row],[UCTUS (kilotoneladas CO₂e)]]-M183,0),0)</f>
        <v>0</v>
      </c>
      <c r="O184" s="5">
        <f>IF(A183=Emisiones_CO2_CO2eq_LA[[#This Row],[País]],IFERROR(((Emisiones_CO2_CO2eq_LA[[#This Row],[UCTUS (kilotoneladas CO₂e)]]-M183)/M183)*100,0),0)</f>
        <v>0</v>
      </c>
      <c r="P184" s="5">
        <v>3.3573846427935101</v>
      </c>
      <c r="Q184">
        <v>3400</v>
      </c>
      <c r="R184">
        <f>IF(A183=Emisiones_CO2_CO2eq_LA[[#This Row],[País]],IFERROR(Emisiones_CO2_CO2eq_LA[[#This Row],[Otras Quemas de Combustible (kilotoneladas CO₂e)]]-Q183,0),0)</f>
        <v>700</v>
      </c>
      <c r="S184" s="5">
        <f>IF(A183=Emisiones_CO2_CO2eq_LA[[#This Row],[País]],IFERROR(((Emisiones_CO2_CO2eq_LA[[#This Row],[Otras Quemas de Combustible (kilotoneladas CO₂e)]]-Q183)/Q183)*100,0),0)</f>
        <v>25.925925925925924</v>
      </c>
      <c r="T184" s="5">
        <v>0.3</v>
      </c>
      <c r="U184">
        <v>1200</v>
      </c>
      <c r="V184">
        <f>IF(A183=Emisiones_CO2_CO2eq_LA[[#This Row],[País]],IFERROR(Emisiones_CO2_CO2eq_LA[[#This Row],[Transporte (kilotoneladas CO₂e)]]-U183,0),0)</f>
        <v>-200</v>
      </c>
      <c r="W184" s="5">
        <f>IF(A183=Emisiones_CO2_CO2eq_LA[[#This Row],[País]],IFERROR(((Emisiones_CO2_CO2eq_LA[[#This Row],[Transporte (kilotoneladas CO₂e)]]-U183)/U183)*100,0),0)</f>
        <v>-14.285714285714285</v>
      </c>
      <c r="X184" s="5">
        <v>0.106894708711918</v>
      </c>
      <c r="Y184">
        <v>8900</v>
      </c>
      <c r="Z184">
        <f>IF(A183=Emisiones_CO2_CO2eq_LA[[#This Row],[País]],IFERROR(Emisiones_CO2_CO2eq_LA[[#This Row],[Manufactura y Construcción (kilotoneladas CO₂e)]]-Y183,0),0)</f>
        <v>900</v>
      </c>
      <c r="AA184" s="5">
        <f>IF(A183=Emisiones_CO2_CO2eq_LA[[#This Row],[País]],IFERROR(((Emisiones_CO2_CO2eq_LA[[#This Row],[Manufactura y Construcción (kilotoneladas CO₂e)]]-Y183)/Y183)*100,0),0)</f>
        <v>11.25</v>
      </c>
      <c r="AB184" s="5">
        <v>0.79280242294672998</v>
      </c>
      <c r="AC184">
        <v>110</v>
      </c>
      <c r="AD184">
        <f>IF(A183=Emisiones_CO2_CO2eq_LA[[#This Row],[País]],IFERROR(Emisiones_CO2_CO2eq_LA[[#This Row],[Emisiones Fugitivas (kilotoneladas CO₂e)]]-AC183,0),0)</f>
        <v>-50</v>
      </c>
      <c r="AE184" s="5">
        <f>IF(A183=Emisiones_CO2_CO2eq_LA[[#This Row],[País]],IFERROR(((Emisiones_CO2_CO2eq_LA[[#This Row],[Emisiones Fugitivas (kilotoneladas CO₂e)]]-AC183)/AC183)*100,0),0)</f>
        <v>-31.25</v>
      </c>
      <c r="AF184" s="5">
        <v>9.7986816319258797E-3</v>
      </c>
      <c r="AG184">
        <v>15400</v>
      </c>
      <c r="AH184">
        <f>IF(A183=Emisiones_CO2_CO2eq_LA[[#This Row],[País]],IFERROR(Emisiones_CO2_CO2eq_LA[[#This Row],[Electricidad y Calor (kilotoneladas CO₂e)]]-AG183,0),0)</f>
        <v>1900</v>
      </c>
      <c r="AI184" s="5">
        <f>IF(A183=Emisiones_CO2_CO2eq_LA[[#This Row],[País]],IFERROR(((Emisiones_CO2_CO2eq_LA[[#This Row],[Electricidad y Calor (kilotoneladas CO₂e)]]-AG183)/AG183)*100,0),0)</f>
        <v>14.074074074074074</v>
      </c>
      <c r="AJ184" s="5">
        <v>1.37181542846962</v>
      </c>
    </row>
    <row r="185" spans="1:36" x14ac:dyDescent="0.25">
      <c r="A185" t="s">
        <v>86</v>
      </c>
      <c r="B185" t="s">
        <v>86</v>
      </c>
      <c r="C185" t="s">
        <v>87</v>
      </c>
      <c r="D185">
        <v>2011</v>
      </c>
      <c r="E185">
        <v>600</v>
      </c>
      <c r="F185">
        <f>IF(A184=Emisiones_CO2_CO2eq_LA[[#This Row],[País]],IFERROR(Emisiones_CO2_CO2eq_LA[[#This Row],[Edificios (kilotoneladas CO₂e)]]-E184,0),0)</f>
        <v>0</v>
      </c>
      <c r="G185" s="5">
        <f>IF(A184=Emisiones_CO2_CO2eq_LA[[#This Row],[País]],IFERROR(((Emisiones_CO2_CO2eq_LA[[#This Row],[Edificios (kilotoneladas CO₂e)]]-E184)/E184)*100,0),0)</f>
        <v>0</v>
      </c>
      <c r="H185" s="5">
        <v>5.33950342618136E-2</v>
      </c>
      <c r="I185">
        <v>680</v>
      </c>
      <c r="J185">
        <f>IF(A184=Emisiones_CO2_CO2eq_LA[[#This Row],[País]],IFERROR(Emisiones_CO2_CO2eq_LA[[#This Row],[Industria (kilotoneladas CO₂e)]]-I184,0),0)</f>
        <v>40</v>
      </c>
      <c r="K185" s="5">
        <f>IF(A184=Emisiones_CO2_CO2eq_LA[[#This Row],[País]],IFERROR(((Emisiones_CO2_CO2eq_LA[[#This Row],[Industria (kilotoneladas CO₂e)]]-I184)/I184)*100,0),0)</f>
        <v>6.25</v>
      </c>
      <c r="L185" s="5">
        <v>6.0514372163388799E-2</v>
      </c>
      <c r="M185">
        <v>-14010</v>
      </c>
      <c r="N185">
        <f>IF(A184=Emisiones_CO2_CO2eq_LA[[#This Row],[País]],IFERROR(Emisiones_CO2_CO2eq_LA[[#This Row],[UCTUS (kilotoneladas CO₂e)]]-M184,0),0)</f>
        <v>-51700</v>
      </c>
      <c r="O185" s="5">
        <f>IF(A184=Emisiones_CO2_CO2eq_LA[[#This Row],[País]],IFERROR(((Emisiones_CO2_CO2eq_LA[[#This Row],[UCTUS (kilotoneladas CO₂e)]]-M184)/M184)*100,0),0)</f>
        <v>-137.17166357123907</v>
      </c>
      <c r="P185" s="5">
        <v>-1.24677405001334</v>
      </c>
      <c r="Q185">
        <v>3000</v>
      </c>
      <c r="R185">
        <f>IF(A184=Emisiones_CO2_CO2eq_LA[[#This Row],[País]],IFERROR(Emisiones_CO2_CO2eq_LA[[#This Row],[Otras Quemas de Combustible (kilotoneladas CO₂e)]]-Q184,0),0)</f>
        <v>-400</v>
      </c>
      <c r="S185" s="5">
        <f>IF(A184=Emisiones_CO2_CO2eq_LA[[#This Row],[País]],IFERROR(((Emisiones_CO2_CO2eq_LA[[#This Row],[Otras Quemas de Combustible (kilotoneladas CO₂e)]]-Q184)/Q184)*100,0),0)</f>
        <v>-11.76470588235294</v>
      </c>
      <c r="T185" s="5">
        <v>0.27</v>
      </c>
      <c r="U185">
        <v>1200</v>
      </c>
      <c r="V185">
        <f>IF(A184=Emisiones_CO2_CO2eq_LA[[#This Row],[País]],IFERROR(Emisiones_CO2_CO2eq_LA[[#This Row],[Transporte (kilotoneladas CO₂e)]]-U184,0),0)</f>
        <v>0</v>
      </c>
      <c r="W185" s="5">
        <f>IF(A184=Emisiones_CO2_CO2eq_LA[[#This Row],[País]],IFERROR(((Emisiones_CO2_CO2eq_LA[[#This Row],[Transporte (kilotoneladas CO₂e)]]-U184)/U184)*100,0),0)</f>
        <v>0</v>
      </c>
      <c r="X185" s="5">
        <v>0.106790068523627</v>
      </c>
      <c r="Y185">
        <v>8199.9999999999891</v>
      </c>
      <c r="Z185">
        <f>IF(A184=Emisiones_CO2_CO2eq_LA[[#This Row],[País]],IFERROR(Emisiones_CO2_CO2eq_LA[[#This Row],[Manufactura y Construcción (kilotoneladas CO₂e)]]-Y184,0),0)</f>
        <v>-700.00000000001091</v>
      </c>
      <c r="AA185" s="5">
        <f>IF(A184=Emisiones_CO2_CO2eq_LA[[#This Row],[País]],IFERROR(((Emisiones_CO2_CO2eq_LA[[#This Row],[Manufactura y Construcción (kilotoneladas CO₂e)]]-Y184)/Y184)*100,0),0)</f>
        <v>-7.8651685393259658</v>
      </c>
      <c r="AB185" s="5">
        <v>0.72973213491145295</v>
      </c>
      <c r="AC185">
        <v>50</v>
      </c>
      <c r="AD185">
        <f>IF(A184=Emisiones_CO2_CO2eq_LA[[#This Row],[País]],IFERROR(Emisiones_CO2_CO2eq_LA[[#This Row],[Emisiones Fugitivas (kilotoneladas CO₂e)]]-AC184,0),0)</f>
        <v>-60</v>
      </c>
      <c r="AE185" s="5">
        <f>IF(A184=Emisiones_CO2_CO2eq_LA[[#This Row],[País]],IFERROR(((Emisiones_CO2_CO2eq_LA[[#This Row],[Emisiones Fugitivas (kilotoneladas CO₂e)]]-AC184)/AC184)*100,0),0)</f>
        <v>-54.54545454545454</v>
      </c>
      <c r="AF185" s="5">
        <v>4.4495861884844704E-3</v>
      </c>
      <c r="AG185">
        <v>14800</v>
      </c>
      <c r="AH185">
        <f>IF(A184=Emisiones_CO2_CO2eq_LA[[#This Row],[País]],IFERROR(Emisiones_CO2_CO2eq_LA[[#This Row],[Electricidad y Calor (kilotoneladas CO₂e)]]-AG184,0),0)</f>
        <v>-600</v>
      </c>
      <c r="AI185" s="5">
        <f>IF(A184=Emisiones_CO2_CO2eq_LA[[#This Row],[País]],IFERROR(((Emisiones_CO2_CO2eq_LA[[#This Row],[Electricidad y Calor (kilotoneladas CO₂e)]]-AG184)/AG184)*100,0),0)</f>
        <v>-3.8961038961038961</v>
      </c>
      <c r="AJ185" s="5">
        <v>1.3170775117914</v>
      </c>
    </row>
    <row r="186" spans="1:36" x14ac:dyDescent="0.25">
      <c r="A186" t="s">
        <v>86</v>
      </c>
      <c r="B186" t="s">
        <v>86</v>
      </c>
      <c r="C186" t="s">
        <v>87</v>
      </c>
      <c r="D186">
        <v>2012</v>
      </c>
      <c r="E186">
        <v>600</v>
      </c>
      <c r="F186">
        <f>IF(A185=Emisiones_CO2_CO2eq_LA[[#This Row],[País]],IFERROR(Emisiones_CO2_CO2eq_LA[[#This Row],[Edificios (kilotoneladas CO₂e)]]-E185,0),0)</f>
        <v>0</v>
      </c>
      <c r="G186" s="5">
        <f>IF(A185=Emisiones_CO2_CO2eq_LA[[#This Row],[País]],IFERROR(((Emisiones_CO2_CO2eq_LA[[#This Row],[Edificios (kilotoneladas CO₂e)]]-E185)/E185)*100,0),0)</f>
        <v>0</v>
      </c>
      <c r="H186" s="5">
        <v>5.3300168783867799E-2</v>
      </c>
      <c r="I186">
        <v>710</v>
      </c>
      <c r="J186">
        <f>IF(A185=Emisiones_CO2_CO2eq_LA[[#This Row],[País]],IFERROR(Emisiones_CO2_CO2eq_LA[[#This Row],[Industria (kilotoneladas CO₂e)]]-I185,0),0)</f>
        <v>30</v>
      </c>
      <c r="K186" s="5">
        <f>IF(A185=Emisiones_CO2_CO2eq_LA[[#This Row],[País]],IFERROR(((Emisiones_CO2_CO2eq_LA[[#This Row],[Industria (kilotoneladas CO₂e)]]-I185)/I185)*100,0),0)</f>
        <v>4.4117647058823533</v>
      </c>
      <c r="L186" s="5">
        <v>6.3071866394243503E-2</v>
      </c>
      <c r="M186">
        <v>-14010</v>
      </c>
      <c r="N186">
        <f>IF(A185=Emisiones_CO2_CO2eq_LA[[#This Row],[País]],IFERROR(Emisiones_CO2_CO2eq_LA[[#This Row],[UCTUS (kilotoneladas CO₂e)]]-M185,0),0)</f>
        <v>0</v>
      </c>
      <c r="O186" s="5">
        <f>IF(A185=Emisiones_CO2_CO2eq_LA[[#This Row],[País]],IFERROR(((Emisiones_CO2_CO2eq_LA[[#This Row],[UCTUS (kilotoneladas CO₂e)]]-M185)/M185)*100,0),0)</f>
        <v>0</v>
      </c>
      <c r="P186" s="5">
        <v>-1.24455894110331</v>
      </c>
      <c r="Q186">
        <v>3200</v>
      </c>
      <c r="R186">
        <f>IF(A185=Emisiones_CO2_CO2eq_LA[[#This Row],[País]],IFERROR(Emisiones_CO2_CO2eq_LA[[#This Row],[Otras Quemas de Combustible (kilotoneladas CO₂e)]]-Q185,0),0)</f>
        <v>200</v>
      </c>
      <c r="S186" s="5">
        <f>IF(A185=Emisiones_CO2_CO2eq_LA[[#This Row],[País]],IFERROR(((Emisiones_CO2_CO2eq_LA[[#This Row],[Otras Quemas de Combustible (kilotoneladas CO₂e)]]-Q185)/Q185)*100,0),0)</f>
        <v>6.666666666666667</v>
      </c>
      <c r="T186" s="5">
        <v>0.28000000000000003</v>
      </c>
      <c r="U186">
        <v>1100</v>
      </c>
      <c r="V186">
        <f>IF(A185=Emisiones_CO2_CO2eq_LA[[#This Row],[País]],IFERROR(Emisiones_CO2_CO2eq_LA[[#This Row],[Transporte (kilotoneladas CO₂e)]]-U185,0),0)</f>
        <v>-100</v>
      </c>
      <c r="W186" s="5">
        <f>IF(A185=Emisiones_CO2_CO2eq_LA[[#This Row],[País]],IFERROR(((Emisiones_CO2_CO2eq_LA[[#This Row],[Transporte (kilotoneladas CO₂e)]]-U185)/U185)*100,0),0)</f>
        <v>-8.3333333333333321</v>
      </c>
      <c r="X186" s="5">
        <v>9.7716976103757597E-2</v>
      </c>
      <c r="Y186">
        <v>8000</v>
      </c>
      <c r="Z186">
        <f>IF(A185=Emisiones_CO2_CO2eq_LA[[#This Row],[País]],IFERROR(Emisiones_CO2_CO2eq_LA[[#This Row],[Manufactura y Construcción (kilotoneladas CO₂e)]]-Y185,0),0)</f>
        <v>-199.99999999998909</v>
      </c>
      <c r="AA186" s="5">
        <f>IF(A185=Emisiones_CO2_CO2eq_LA[[#This Row],[País]],IFERROR(((Emisiones_CO2_CO2eq_LA[[#This Row],[Manufactura y Construcción (kilotoneladas CO₂e)]]-Y185)/Y185)*100,0),0)</f>
        <v>-2.4390243902437723</v>
      </c>
      <c r="AB186" s="5">
        <v>0.71066891711823699</v>
      </c>
      <c r="AC186">
        <v>50</v>
      </c>
      <c r="AD186">
        <f>IF(A185=Emisiones_CO2_CO2eq_LA[[#This Row],[País]],IFERROR(Emisiones_CO2_CO2eq_LA[[#This Row],[Emisiones Fugitivas (kilotoneladas CO₂e)]]-AC185,0),0)</f>
        <v>0</v>
      </c>
      <c r="AE186" s="5">
        <f>IF(A185=Emisiones_CO2_CO2eq_LA[[#This Row],[País]],IFERROR(((Emisiones_CO2_CO2eq_LA[[#This Row],[Emisiones Fugitivas (kilotoneladas CO₂e)]]-AC185)/AC185)*100,0),0)</f>
        <v>0</v>
      </c>
      <c r="AF186" s="5">
        <v>4.4416807319889798E-3</v>
      </c>
      <c r="AG186">
        <v>15200</v>
      </c>
      <c r="AH186">
        <f>IF(A185=Emisiones_CO2_CO2eq_LA[[#This Row],[País]],IFERROR(Emisiones_CO2_CO2eq_LA[[#This Row],[Electricidad y Calor (kilotoneladas CO₂e)]]-AG185,0),0)</f>
        <v>400</v>
      </c>
      <c r="AI186" s="5">
        <f>IF(A185=Emisiones_CO2_CO2eq_LA[[#This Row],[País]],IFERROR(((Emisiones_CO2_CO2eq_LA[[#This Row],[Electricidad y Calor (kilotoneladas CO₂e)]]-AG185)/AG185)*100,0),0)</f>
        <v>2.7027027027027026</v>
      </c>
      <c r="AJ186" s="5">
        <v>1.35027094252465</v>
      </c>
    </row>
    <row r="187" spans="1:36" x14ac:dyDescent="0.25">
      <c r="A187" t="s">
        <v>86</v>
      </c>
      <c r="B187" t="s">
        <v>86</v>
      </c>
      <c r="C187" t="s">
        <v>87</v>
      </c>
      <c r="D187">
        <v>2013</v>
      </c>
      <c r="E187">
        <v>600</v>
      </c>
      <c r="F187">
        <f>IF(A186=Emisiones_CO2_CO2eq_LA[[#This Row],[País]],IFERROR(Emisiones_CO2_CO2eq_LA[[#This Row],[Edificios (kilotoneladas CO₂e)]]-E186,0),0)</f>
        <v>0</v>
      </c>
      <c r="G187" s="5">
        <f>IF(A186=Emisiones_CO2_CO2eq_LA[[#This Row],[País]],IFERROR(((Emisiones_CO2_CO2eq_LA[[#This Row],[Edificios (kilotoneladas CO₂e)]]-E186)/E186)*100,0),0)</f>
        <v>0</v>
      </c>
      <c r="H187" s="5">
        <v>5.3177346450412097E-2</v>
      </c>
      <c r="I187">
        <v>650</v>
      </c>
      <c r="J187">
        <f>IF(A186=Emisiones_CO2_CO2eq_LA[[#This Row],[País]],IFERROR(Emisiones_CO2_CO2eq_LA[[#This Row],[Industria (kilotoneladas CO₂e)]]-I186,0),0)</f>
        <v>-60</v>
      </c>
      <c r="K187" s="5">
        <f>IF(A186=Emisiones_CO2_CO2eq_LA[[#This Row],[País]],IFERROR(((Emisiones_CO2_CO2eq_LA[[#This Row],[Industria (kilotoneladas CO₂e)]]-I186)/I186)*100,0),0)</f>
        <v>-8.4507042253521121</v>
      </c>
      <c r="L187" s="5">
        <v>5.7608791987946398E-2</v>
      </c>
      <c r="M187">
        <v>-14010</v>
      </c>
      <c r="N187">
        <f>IF(A186=Emisiones_CO2_CO2eq_LA[[#This Row],[País]],IFERROR(Emisiones_CO2_CO2eq_LA[[#This Row],[UCTUS (kilotoneladas CO₂e)]]-M186,0),0)</f>
        <v>0</v>
      </c>
      <c r="O187" s="5">
        <f>IF(A186=Emisiones_CO2_CO2eq_LA[[#This Row],[País]],IFERROR(((Emisiones_CO2_CO2eq_LA[[#This Row],[UCTUS (kilotoneladas CO₂e)]]-M186)/M186)*100,0),0)</f>
        <v>0</v>
      </c>
      <c r="P187" s="5">
        <v>-1.2416910396171199</v>
      </c>
      <c r="Q187">
        <v>3100</v>
      </c>
      <c r="R187">
        <f>IF(A186=Emisiones_CO2_CO2eq_LA[[#This Row],[País]],IFERROR(Emisiones_CO2_CO2eq_LA[[#This Row],[Otras Quemas de Combustible (kilotoneladas CO₂e)]]-Q186,0),0)</f>
        <v>-100</v>
      </c>
      <c r="S187" s="5">
        <f>IF(A186=Emisiones_CO2_CO2eq_LA[[#This Row],[País]],IFERROR(((Emisiones_CO2_CO2eq_LA[[#This Row],[Otras Quemas de Combustible (kilotoneladas CO₂e)]]-Q186)/Q186)*100,0),0)</f>
        <v>-3.125</v>
      </c>
      <c r="T187" s="5">
        <v>0.27</v>
      </c>
      <c r="U187">
        <v>1200</v>
      </c>
      <c r="V187">
        <f>IF(A186=Emisiones_CO2_CO2eq_LA[[#This Row],[País]],IFERROR(Emisiones_CO2_CO2eq_LA[[#This Row],[Transporte (kilotoneladas CO₂e)]]-U186,0),0)</f>
        <v>100</v>
      </c>
      <c r="W187" s="5">
        <f>IF(A186=Emisiones_CO2_CO2eq_LA[[#This Row],[País]],IFERROR(((Emisiones_CO2_CO2eq_LA[[#This Row],[Transporte (kilotoneladas CO₂e)]]-U186)/U186)*100,0),0)</f>
        <v>9.0909090909090917</v>
      </c>
      <c r="X187" s="5">
        <v>0.106354692900824</v>
      </c>
      <c r="Y187">
        <v>7300</v>
      </c>
      <c r="Z187">
        <f>IF(A186=Emisiones_CO2_CO2eq_LA[[#This Row],[País]],IFERROR(Emisiones_CO2_CO2eq_LA[[#This Row],[Manufactura y Construcción (kilotoneladas CO₂e)]]-Y186,0),0)</f>
        <v>-700</v>
      </c>
      <c r="AA187" s="5">
        <f>IF(A186=Emisiones_CO2_CO2eq_LA[[#This Row],[País]],IFERROR(((Emisiones_CO2_CO2eq_LA[[#This Row],[Manufactura y Construcción (kilotoneladas CO₂e)]]-Y186)/Y186)*100,0),0)</f>
        <v>-8.75</v>
      </c>
      <c r="AB187" s="5">
        <v>0.64699104848001399</v>
      </c>
      <c r="AC187">
        <v>50</v>
      </c>
      <c r="AD187">
        <f>IF(A186=Emisiones_CO2_CO2eq_LA[[#This Row],[País]],IFERROR(Emisiones_CO2_CO2eq_LA[[#This Row],[Emisiones Fugitivas (kilotoneladas CO₂e)]]-AC186,0),0)</f>
        <v>0</v>
      </c>
      <c r="AE187" s="5">
        <f>IF(A186=Emisiones_CO2_CO2eq_LA[[#This Row],[País]],IFERROR(((Emisiones_CO2_CO2eq_LA[[#This Row],[Emisiones Fugitivas (kilotoneladas CO₂e)]]-AC186)/AC186)*100,0),0)</f>
        <v>0</v>
      </c>
      <c r="AF187" s="5">
        <v>4.43144553753434E-3</v>
      </c>
      <c r="AG187">
        <v>14400</v>
      </c>
      <c r="AH187">
        <f>IF(A186=Emisiones_CO2_CO2eq_LA[[#This Row],[País]],IFERROR(Emisiones_CO2_CO2eq_LA[[#This Row],[Electricidad y Calor (kilotoneladas CO₂e)]]-AG186,0),0)</f>
        <v>-800</v>
      </c>
      <c r="AI187" s="5">
        <f>IF(A186=Emisiones_CO2_CO2eq_LA[[#This Row],[País]],IFERROR(((Emisiones_CO2_CO2eq_LA[[#This Row],[Electricidad y Calor (kilotoneladas CO₂e)]]-AG186)/AG186)*100,0),0)</f>
        <v>-5.2631578947368416</v>
      </c>
      <c r="AJ187" s="5">
        <v>1.27625631480989</v>
      </c>
    </row>
    <row r="188" spans="1:36" x14ac:dyDescent="0.25">
      <c r="A188" t="s">
        <v>86</v>
      </c>
      <c r="B188" t="s">
        <v>86</v>
      </c>
      <c r="C188" t="s">
        <v>87</v>
      </c>
      <c r="D188">
        <v>2014</v>
      </c>
      <c r="E188">
        <v>600</v>
      </c>
      <c r="F188">
        <f>IF(A187=Emisiones_CO2_CO2eq_LA[[#This Row],[País]],IFERROR(Emisiones_CO2_CO2eq_LA[[#This Row],[Edificios (kilotoneladas CO₂e)]]-E187,0),0)</f>
        <v>0</v>
      </c>
      <c r="G188" s="5">
        <f>IF(A187=Emisiones_CO2_CO2eq_LA[[#This Row],[País]],IFERROR(((Emisiones_CO2_CO2eq_LA[[#This Row],[Edificios (kilotoneladas CO₂e)]]-E187)/E187)*100,0),0)</f>
        <v>0</v>
      </c>
      <c r="H188" s="5">
        <v>5.30644733351021E-2</v>
      </c>
      <c r="I188">
        <v>610</v>
      </c>
      <c r="J188">
        <f>IF(A187=Emisiones_CO2_CO2eq_LA[[#This Row],[País]],IFERROR(Emisiones_CO2_CO2eq_LA[[#This Row],[Industria (kilotoneladas CO₂e)]]-I187,0),0)</f>
        <v>-40</v>
      </c>
      <c r="K188" s="5">
        <f>IF(A187=Emisiones_CO2_CO2eq_LA[[#This Row],[País]],IFERROR(((Emisiones_CO2_CO2eq_LA[[#This Row],[Industria (kilotoneladas CO₂e)]]-I187)/I187)*100,0),0)</f>
        <v>-6.1538461538461542</v>
      </c>
      <c r="L188" s="5">
        <v>5.3948881224020501E-2</v>
      </c>
      <c r="M188">
        <v>-14010</v>
      </c>
      <c r="N188">
        <f>IF(A187=Emisiones_CO2_CO2eq_LA[[#This Row],[País]],IFERROR(Emisiones_CO2_CO2eq_LA[[#This Row],[UCTUS (kilotoneladas CO₂e)]]-M187,0),0)</f>
        <v>0</v>
      </c>
      <c r="O188" s="5">
        <f>IF(A187=Emisiones_CO2_CO2eq_LA[[#This Row],[País]],IFERROR(((Emisiones_CO2_CO2eq_LA[[#This Row],[UCTUS (kilotoneladas CO₂e)]]-M187)/M187)*100,0),0)</f>
        <v>0</v>
      </c>
      <c r="P188" s="5">
        <v>-1.23905545237463</v>
      </c>
      <c r="Q188">
        <v>3000</v>
      </c>
      <c r="R188">
        <f>IF(A187=Emisiones_CO2_CO2eq_LA[[#This Row],[País]],IFERROR(Emisiones_CO2_CO2eq_LA[[#This Row],[Otras Quemas de Combustible (kilotoneladas CO₂e)]]-Q187,0),0)</f>
        <v>-100</v>
      </c>
      <c r="S188" s="5">
        <f>IF(A187=Emisiones_CO2_CO2eq_LA[[#This Row],[País]],IFERROR(((Emisiones_CO2_CO2eq_LA[[#This Row],[Otras Quemas de Combustible (kilotoneladas CO₂e)]]-Q187)/Q187)*100,0),0)</f>
        <v>-3.225806451612903</v>
      </c>
      <c r="T188" s="5">
        <v>0.27</v>
      </c>
      <c r="U188">
        <v>1400</v>
      </c>
      <c r="V188">
        <f>IF(A187=Emisiones_CO2_CO2eq_LA[[#This Row],[País]],IFERROR(Emisiones_CO2_CO2eq_LA[[#This Row],[Transporte (kilotoneladas CO₂e)]]-U187,0),0)</f>
        <v>200</v>
      </c>
      <c r="W188" s="5">
        <f>IF(A187=Emisiones_CO2_CO2eq_LA[[#This Row],[País]],IFERROR(((Emisiones_CO2_CO2eq_LA[[#This Row],[Transporte (kilotoneladas CO₂e)]]-U187)/U187)*100,0),0)</f>
        <v>16.666666666666664</v>
      </c>
      <c r="X188" s="5">
        <v>0.123817104448571</v>
      </c>
      <c r="Y188">
        <v>5200</v>
      </c>
      <c r="Z188">
        <f>IF(A187=Emisiones_CO2_CO2eq_LA[[#This Row],[País]],IFERROR(Emisiones_CO2_CO2eq_LA[[#This Row],[Manufactura y Construcción (kilotoneladas CO₂e)]]-Y187,0),0)</f>
        <v>-2100</v>
      </c>
      <c r="AA188" s="5">
        <f>IF(A187=Emisiones_CO2_CO2eq_LA[[#This Row],[País]],IFERROR(((Emisiones_CO2_CO2eq_LA[[#This Row],[Manufactura y Construcción (kilotoneladas CO₂e)]]-Y187)/Y187)*100,0),0)</f>
        <v>-28.767123287671232</v>
      </c>
      <c r="AB188" s="5">
        <v>0.459892102237551</v>
      </c>
      <c r="AC188">
        <v>50</v>
      </c>
      <c r="AD188">
        <f>IF(A187=Emisiones_CO2_CO2eq_LA[[#This Row],[País]],IFERROR(Emisiones_CO2_CO2eq_LA[[#This Row],[Emisiones Fugitivas (kilotoneladas CO₂e)]]-AC187,0),0)</f>
        <v>0</v>
      </c>
      <c r="AE188" s="5">
        <f>IF(A187=Emisiones_CO2_CO2eq_LA[[#This Row],[País]],IFERROR(((Emisiones_CO2_CO2eq_LA[[#This Row],[Emisiones Fugitivas (kilotoneladas CO₂e)]]-AC187)/AC187)*100,0),0)</f>
        <v>0</v>
      </c>
      <c r="AF188" s="5">
        <v>4.4220394445918399E-3</v>
      </c>
      <c r="AG188">
        <v>16100</v>
      </c>
      <c r="AH188">
        <f>IF(A187=Emisiones_CO2_CO2eq_LA[[#This Row],[País]],IFERROR(Emisiones_CO2_CO2eq_LA[[#This Row],[Electricidad y Calor (kilotoneladas CO₂e)]]-AG187,0),0)</f>
        <v>1700</v>
      </c>
      <c r="AI188" s="5">
        <f>IF(A187=Emisiones_CO2_CO2eq_LA[[#This Row],[País]],IFERROR(((Emisiones_CO2_CO2eq_LA[[#This Row],[Electricidad y Calor (kilotoneladas CO₂e)]]-AG187)/AG187)*100,0),0)</f>
        <v>11.805555555555555</v>
      </c>
      <c r="AJ188" s="5">
        <v>1.4238967011585699</v>
      </c>
    </row>
    <row r="189" spans="1:36" x14ac:dyDescent="0.25">
      <c r="A189" t="s">
        <v>86</v>
      </c>
      <c r="B189" t="s">
        <v>86</v>
      </c>
      <c r="C189" t="s">
        <v>87</v>
      </c>
      <c r="D189">
        <v>2015</v>
      </c>
      <c r="E189">
        <v>600</v>
      </c>
      <c r="F189">
        <f>IF(A188=Emisiones_CO2_CO2eq_LA[[#This Row],[País]],IFERROR(Emisiones_CO2_CO2eq_LA[[#This Row],[Edificios (kilotoneladas CO₂e)]]-E188,0),0)</f>
        <v>0</v>
      </c>
      <c r="G189" s="5">
        <f>IF(A188=Emisiones_CO2_CO2eq_LA[[#This Row],[País]],IFERROR(((Emisiones_CO2_CO2eq_LA[[#This Row],[Edificios (kilotoneladas CO₂e)]]-E188)/E188)*100,0),0)</f>
        <v>0</v>
      </c>
      <c r="H189" s="5">
        <v>5.2980132450331098E-2</v>
      </c>
      <c r="I189">
        <v>590</v>
      </c>
      <c r="J189">
        <f>IF(A188=Emisiones_CO2_CO2eq_LA[[#This Row],[País]],IFERROR(Emisiones_CO2_CO2eq_LA[[#This Row],[Industria (kilotoneladas CO₂e)]]-I188,0),0)</f>
        <v>-20</v>
      </c>
      <c r="K189" s="5">
        <f>IF(A188=Emisiones_CO2_CO2eq_LA[[#This Row],[País]],IFERROR(((Emisiones_CO2_CO2eq_LA[[#This Row],[Industria (kilotoneladas CO₂e)]]-I188)/I188)*100,0),0)</f>
        <v>-3.278688524590164</v>
      </c>
      <c r="L189" s="5">
        <v>5.2097130242825598E-2</v>
      </c>
      <c r="M189">
        <v>-14010</v>
      </c>
      <c r="N189">
        <f>IF(A188=Emisiones_CO2_CO2eq_LA[[#This Row],[País]],IFERROR(Emisiones_CO2_CO2eq_LA[[#This Row],[UCTUS (kilotoneladas CO₂e)]]-M188,0),0)</f>
        <v>0</v>
      </c>
      <c r="O189" s="5">
        <f>IF(A188=Emisiones_CO2_CO2eq_LA[[#This Row],[País]],IFERROR(((Emisiones_CO2_CO2eq_LA[[#This Row],[UCTUS (kilotoneladas CO₂e)]]-M188)/M188)*100,0),0)</f>
        <v>0</v>
      </c>
      <c r="P189" s="5">
        <v>-1.2370860927152301</v>
      </c>
      <c r="Q189">
        <v>3000</v>
      </c>
      <c r="R189">
        <f>IF(A188=Emisiones_CO2_CO2eq_LA[[#This Row],[País]],IFERROR(Emisiones_CO2_CO2eq_LA[[#This Row],[Otras Quemas de Combustible (kilotoneladas CO₂e)]]-Q188,0),0)</f>
        <v>0</v>
      </c>
      <c r="S189" s="5">
        <f>IF(A188=Emisiones_CO2_CO2eq_LA[[#This Row],[País]],IFERROR(((Emisiones_CO2_CO2eq_LA[[#This Row],[Otras Quemas de Combustible (kilotoneladas CO₂e)]]-Q188)/Q188)*100,0),0)</f>
        <v>0</v>
      </c>
      <c r="T189" s="5">
        <v>0.26</v>
      </c>
      <c r="U189">
        <v>1500</v>
      </c>
      <c r="V189">
        <f>IF(A188=Emisiones_CO2_CO2eq_LA[[#This Row],[País]],IFERROR(Emisiones_CO2_CO2eq_LA[[#This Row],[Transporte (kilotoneladas CO₂e)]]-U188,0),0)</f>
        <v>100</v>
      </c>
      <c r="W189" s="5">
        <f>IF(A188=Emisiones_CO2_CO2eq_LA[[#This Row],[País]],IFERROR(((Emisiones_CO2_CO2eq_LA[[#This Row],[Transporte (kilotoneladas CO₂e)]]-U188)/U188)*100,0),0)</f>
        <v>7.1428571428571423</v>
      </c>
      <c r="X189" s="5">
        <v>0.13245033112582699</v>
      </c>
      <c r="Y189">
        <v>7500</v>
      </c>
      <c r="Z189">
        <f>IF(A188=Emisiones_CO2_CO2eq_LA[[#This Row],[País]],IFERROR(Emisiones_CO2_CO2eq_LA[[#This Row],[Manufactura y Construcción (kilotoneladas CO₂e)]]-Y188,0),0)</f>
        <v>2300</v>
      </c>
      <c r="AA189" s="5">
        <f>IF(A188=Emisiones_CO2_CO2eq_LA[[#This Row],[País]],IFERROR(((Emisiones_CO2_CO2eq_LA[[#This Row],[Manufactura y Construcción (kilotoneladas CO₂e)]]-Y188)/Y188)*100,0),0)</f>
        <v>44.230769230769226</v>
      </c>
      <c r="AB189" s="5">
        <v>0.66225165562913901</v>
      </c>
      <c r="AC189">
        <v>50</v>
      </c>
      <c r="AD189">
        <f>IF(A188=Emisiones_CO2_CO2eq_LA[[#This Row],[País]],IFERROR(Emisiones_CO2_CO2eq_LA[[#This Row],[Emisiones Fugitivas (kilotoneladas CO₂e)]]-AC188,0),0)</f>
        <v>0</v>
      </c>
      <c r="AE189" s="5">
        <f>IF(A188=Emisiones_CO2_CO2eq_LA[[#This Row],[País]],IFERROR(((Emisiones_CO2_CO2eq_LA[[#This Row],[Emisiones Fugitivas (kilotoneladas CO₂e)]]-AC188)/AC188)*100,0),0)</f>
        <v>0</v>
      </c>
      <c r="AF189" s="5">
        <v>4.4150110375275903E-3</v>
      </c>
      <c r="AG189">
        <v>14200</v>
      </c>
      <c r="AH189">
        <f>IF(A188=Emisiones_CO2_CO2eq_LA[[#This Row],[País]],IFERROR(Emisiones_CO2_CO2eq_LA[[#This Row],[Electricidad y Calor (kilotoneladas CO₂e)]]-AG188,0),0)</f>
        <v>-1900</v>
      </c>
      <c r="AI189" s="5">
        <f>IF(A188=Emisiones_CO2_CO2eq_LA[[#This Row],[País]],IFERROR(((Emisiones_CO2_CO2eq_LA[[#This Row],[Electricidad y Calor (kilotoneladas CO₂e)]]-AG188)/AG188)*100,0),0)</f>
        <v>-11.801242236024844</v>
      </c>
      <c r="AJ189" s="5">
        <v>1.2538631346578299</v>
      </c>
    </row>
    <row r="190" spans="1:36" x14ac:dyDescent="0.25">
      <c r="A190" t="s">
        <v>86</v>
      </c>
      <c r="B190" t="s">
        <v>86</v>
      </c>
      <c r="C190" t="s">
        <v>87</v>
      </c>
      <c r="D190">
        <v>2016</v>
      </c>
      <c r="E190">
        <v>600</v>
      </c>
      <c r="F190">
        <f>IF(A189=Emisiones_CO2_CO2eq_LA[[#This Row],[País]],IFERROR(Emisiones_CO2_CO2eq_LA[[#This Row],[Edificios (kilotoneladas CO₂e)]]-E189,0),0)</f>
        <v>0</v>
      </c>
      <c r="G190" s="5">
        <f>IF(A189=Emisiones_CO2_CO2eq_LA[[#This Row],[País]],IFERROR(((Emisiones_CO2_CO2eq_LA[[#This Row],[Edificios (kilotoneladas CO₂e)]]-E189)/E189)*100,0),0)</f>
        <v>0</v>
      </c>
      <c r="H190" s="5">
        <v>5.2933392148213403E-2</v>
      </c>
      <c r="I190">
        <v>590</v>
      </c>
      <c r="J190">
        <f>IF(A189=Emisiones_CO2_CO2eq_LA[[#This Row],[País]],IFERROR(Emisiones_CO2_CO2eq_LA[[#This Row],[Industria (kilotoneladas CO₂e)]]-I189,0),0)</f>
        <v>0</v>
      </c>
      <c r="K190" s="5">
        <f>IF(A189=Emisiones_CO2_CO2eq_LA[[#This Row],[País]],IFERROR(((Emisiones_CO2_CO2eq_LA[[#This Row],[Industria (kilotoneladas CO₂e)]]-I189)/I189)*100,0),0)</f>
        <v>0</v>
      </c>
      <c r="L190" s="5">
        <v>5.2051168945743201E-2</v>
      </c>
      <c r="M190">
        <v>-14010</v>
      </c>
      <c r="N190">
        <f>IF(A189=Emisiones_CO2_CO2eq_LA[[#This Row],[País]],IFERROR(Emisiones_CO2_CO2eq_LA[[#This Row],[UCTUS (kilotoneladas CO₂e)]]-M189,0),0)</f>
        <v>0</v>
      </c>
      <c r="O190" s="5">
        <f>IF(A189=Emisiones_CO2_CO2eq_LA[[#This Row],[País]],IFERROR(((Emisiones_CO2_CO2eq_LA[[#This Row],[UCTUS (kilotoneladas CO₂e)]]-M189)/M189)*100,0),0)</f>
        <v>0</v>
      </c>
      <c r="P190" s="5">
        <v>-1.2359947066607799</v>
      </c>
      <c r="Q190">
        <v>3000</v>
      </c>
      <c r="R190">
        <f>IF(A189=Emisiones_CO2_CO2eq_LA[[#This Row],[País]],IFERROR(Emisiones_CO2_CO2eq_LA[[#This Row],[Otras Quemas de Combustible (kilotoneladas CO₂e)]]-Q189,0),0)</f>
        <v>0</v>
      </c>
      <c r="S190" s="5">
        <f>IF(A189=Emisiones_CO2_CO2eq_LA[[#This Row],[País]],IFERROR(((Emisiones_CO2_CO2eq_LA[[#This Row],[Otras Quemas de Combustible (kilotoneladas CO₂e)]]-Q189)/Q189)*100,0),0)</f>
        <v>0</v>
      </c>
      <c r="T190" s="5">
        <v>0.26</v>
      </c>
      <c r="U190">
        <v>1500</v>
      </c>
      <c r="V190">
        <f>IF(A189=Emisiones_CO2_CO2eq_LA[[#This Row],[País]],IFERROR(Emisiones_CO2_CO2eq_LA[[#This Row],[Transporte (kilotoneladas CO₂e)]]-U189,0),0)</f>
        <v>0</v>
      </c>
      <c r="W190" s="5">
        <f>IF(A189=Emisiones_CO2_CO2eq_LA[[#This Row],[País]],IFERROR(((Emisiones_CO2_CO2eq_LA[[#This Row],[Transporte (kilotoneladas CO₂e)]]-U189)/U189)*100,0),0)</f>
        <v>0</v>
      </c>
      <c r="X190" s="5">
        <v>0.132333480370533</v>
      </c>
      <c r="Y190">
        <v>6500</v>
      </c>
      <c r="Z190">
        <f>IF(A189=Emisiones_CO2_CO2eq_LA[[#This Row],[País]],IFERROR(Emisiones_CO2_CO2eq_LA[[#This Row],[Manufactura y Construcción (kilotoneladas CO₂e)]]-Y189,0),0)</f>
        <v>-1000</v>
      </c>
      <c r="AA190" s="5">
        <f>IF(A189=Emisiones_CO2_CO2eq_LA[[#This Row],[País]],IFERROR(((Emisiones_CO2_CO2eq_LA[[#This Row],[Manufactura y Construcción (kilotoneladas CO₂e)]]-Y189)/Y189)*100,0),0)</f>
        <v>-13.333333333333334</v>
      </c>
      <c r="AB190" s="5">
        <v>0.573445081605646</v>
      </c>
      <c r="AC190">
        <v>50</v>
      </c>
      <c r="AD190">
        <f>IF(A189=Emisiones_CO2_CO2eq_LA[[#This Row],[País]],IFERROR(Emisiones_CO2_CO2eq_LA[[#This Row],[Emisiones Fugitivas (kilotoneladas CO₂e)]]-AC189,0),0)</f>
        <v>0</v>
      </c>
      <c r="AE190" s="5">
        <f>IF(A189=Emisiones_CO2_CO2eq_LA[[#This Row],[País]],IFERROR(((Emisiones_CO2_CO2eq_LA[[#This Row],[Emisiones Fugitivas (kilotoneladas CO₂e)]]-AC189)/AC189)*100,0),0)</f>
        <v>0</v>
      </c>
      <c r="AF190" s="5">
        <v>4.4111160123511198E-3</v>
      </c>
      <c r="AG190">
        <v>11700</v>
      </c>
      <c r="AH190">
        <f>IF(A189=Emisiones_CO2_CO2eq_LA[[#This Row],[País]],IFERROR(Emisiones_CO2_CO2eq_LA[[#This Row],[Electricidad y Calor (kilotoneladas CO₂e)]]-AG189,0),0)</f>
        <v>-2500</v>
      </c>
      <c r="AI190" s="5">
        <f>IF(A189=Emisiones_CO2_CO2eq_LA[[#This Row],[País]],IFERROR(((Emisiones_CO2_CO2eq_LA[[#This Row],[Electricidad y Calor (kilotoneladas CO₂e)]]-AG189)/AG189)*100,0),0)</f>
        <v>-17.6056338028169</v>
      </c>
      <c r="AJ190" s="5">
        <v>1.03220114689016</v>
      </c>
    </row>
    <row r="191" spans="1:36" x14ac:dyDescent="0.25">
      <c r="A191" t="s">
        <v>100</v>
      </c>
      <c r="B191" t="s">
        <v>419</v>
      </c>
      <c r="C191" t="s">
        <v>101</v>
      </c>
      <c r="D191">
        <v>1990</v>
      </c>
      <c r="E191">
        <v>900</v>
      </c>
      <c r="F191">
        <f>IF(A190=Emisiones_CO2_CO2eq_LA[[#This Row],[País]],IFERROR(Emisiones_CO2_CO2eq_LA[[#This Row],[Edificios (kilotoneladas CO₂e)]]-E190,0),0)</f>
        <v>0</v>
      </c>
      <c r="G191" s="5">
        <f>IF(A190=Emisiones_CO2_CO2eq_LA[[#This Row],[País]],IFERROR(((Emisiones_CO2_CO2eq_LA[[#This Row],[Edificios (kilotoneladas CO₂e)]]-E190)/E190)*100,0),0)</f>
        <v>0</v>
      </c>
      <c r="H191" s="5">
        <v>0.12617412028599401</v>
      </c>
      <c r="I191">
        <v>460</v>
      </c>
      <c r="J191">
        <f>IF(A190=Emisiones_CO2_CO2eq_LA[[#This Row],[País]],IFERROR(Emisiones_CO2_CO2eq_LA[[#This Row],[Industria (kilotoneladas CO₂e)]]-I190,0),0)</f>
        <v>0</v>
      </c>
      <c r="K191" s="5">
        <f>IF(A190=Emisiones_CO2_CO2eq_LA[[#This Row],[País]],IFERROR(((Emisiones_CO2_CO2eq_LA[[#This Row],[Industria (kilotoneladas CO₂e)]]-I190)/I190)*100,0),0)</f>
        <v>0</v>
      </c>
      <c r="L191" s="5">
        <v>6.4488994812841705E-2</v>
      </c>
      <c r="M191">
        <v>-10010</v>
      </c>
      <c r="N191">
        <f>IF(A190=Emisiones_CO2_CO2eq_LA[[#This Row],[País]],IFERROR(Emisiones_CO2_CO2eq_LA[[#This Row],[UCTUS (kilotoneladas CO₂e)]]-M190,0),0)</f>
        <v>0</v>
      </c>
      <c r="O191" s="5">
        <f>IF(A190=Emisiones_CO2_CO2eq_LA[[#This Row],[País]],IFERROR(((Emisiones_CO2_CO2eq_LA[[#This Row],[UCTUS (kilotoneladas CO₂e)]]-M190)/M190)*100,0),0)</f>
        <v>0</v>
      </c>
      <c r="P191" s="5">
        <v>-1.4033366045142199</v>
      </c>
      <c r="Q191">
        <v>100</v>
      </c>
      <c r="R191">
        <f>IF(A190=Emisiones_CO2_CO2eq_LA[[#This Row],[País]],IFERROR(Emisiones_CO2_CO2eq_LA[[#This Row],[Otras Quemas de Combustible (kilotoneladas CO₂e)]]-Q190,0),0)</f>
        <v>0</v>
      </c>
      <c r="S191" s="5">
        <f>IF(A190=Emisiones_CO2_CO2eq_LA[[#This Row],[País]],IFERROR(((Emisiones_CO2_CO2eq_LA[[#This Row],[Otras Quemas de Combustible (kilotoneladas CO₂e)]]-Q190)/Q190)*100,0),0)</f>
        <v>0</v>
      </c>
      <c r="T191" s="5">
        <v>0.01</v>
      </c>
      <c r="U191">
        <v>2300</v>
      </c>
      <c r="V191">
        <f>IF(A190=Emisiones_CO2_CO2eq_LA[[#This Row],[País]],IFERROR(Emisiones_CO2_CO2eq_LA[[#This Row],[Transporte (kilotoneladas CO₂e)]]-U190,0),0)</f>
        <v>0</v>
      </c>
      <c r="W191" s="5">
        <f>IF(A190=Emisiones_CO2_CO2eq_LA[[#This Row],[País]],IFERROR(((Emisiones_CO2_CO2eq_LA[[#This Row],[Transporte (kilotoneladas CO₂e)]]-U190)/U190)*100,0),0)</f>
        <v>0</v>
      </c>
      <c r="X191" s="5">
        <v>0.32244497406420802</v>
      </c>
      <c r="Y191">
        <v>800</v>
      </c>
      <c r="Z191">
        <f>IF(A190=Emisiones_CO2_CO2eq_LA[[#This Row],[País]],IFERROR(Emisiones_CO2_CO2eq_LA[[#This Row],[Manufactura y Construcción (kilotoneladas CO₂e)]]-Y190,0),0)</f>
        <v>0</v>
      </c>
      <c r="AA191" s="5">
        <f>IF(A190=Emisiones_CO2_CO2eq_LA[[#This Row],[País]],IFERROR(((Emisiones_CO2_CO2eq_LA[[#This Row],[Manufactura y Construcción (kilotoneladas CO₂e)]]-Y190)/Y190)*100,0),0)</f>
        <v>0</v>
      </c>
      <c r="AB191" s="5">
        <v>0.11215477358754999</v>
      </c>
      <c r="AC191">
        <v>0</v>
      </c>
      <c r="AD191">
        <f>IF(A190=Emisiones_CO2_CO2eq_LA[[#This Row],[País]],IFERROR(Emisiones_CO2_CO2eq_LA[[#This Row],[Emisiones Fugitivas (kilotoneladas CO₂e)]]-AC190,0),0)</f>
        <v>0</v>
      </c>
      <c r="AE191" s="5">
        <f>IF(A190=Emisiones_CO2_CO2eq_LA[[#This Row],[País]],IFERROR(((Emisiones_CO2_CO2eq_LA[[#This Row],[Emisiones Fugitivas (kilotoneladas CO₂e)]]-AC190)/AC190)*100,0),0)</f>
        <v>0</v>
      </c>
      <c r="AF191" s="5">
        <v>0</v>
      </c>
      <c r="AG191">
        <v>3200</v>
      </c>
      <c r="AH191">
        <f>IF(A190=Emisiones_CO2_CO2eq_LA[[#This Row],[País]],IFERROR(Emisiones_CO2_CO2eq_LA[[#This Row],[Electricidad y Calor (kilotoneladas CO₂e)]]-AG190,0),0)</f>
        <v>0</v>
      </c>
      <c r="AI191" s="5">
        <f>IF(A190=Emisiones_CO2_CO2eq_LA[[#This Row],[País]],IFERROR(((Emisiones_CO2_CO2eq_LA[[#This Row],[Electricidad y Calor (kilotoneladas CO₂e)]]-AG190)/AG190)*100,0),0)</f>
        <v>0</v>
      </c>
      <c r="AJ191" s="5">
        <v>0.44861909435020297</v>
      </c>
    </row>
    <row r="192" spans="1:36" x14ac:dyDescent="0.25">
      <c r="A192" t="s">
        <v>100</v>
      </c>
      <c r="B192" t="s">
        <v>419</v>
      </c>
      <c r="C192" t="s">
        <v>101</v>
      </c>
      <c r="D192">
        <v>1991</v>
      </c>
      <c r="E192">
        <v>900</v>
      </c>
      <c r="F192">
        <f>IF(A191=Emisiones_CO2_CO2eq_LA[[#This Row],[País]],IFERROR(Emisiones_CO2_CO2eq_LA[[#This Row],[Edificios (kilotoneladas CO₂e)]]-E191,0),0)</f>
        <v>0</v>
      </c>
      <c r="G192" s="5">
        <f>IF(A191=Emisiones_CO2_CO2eq_LA[[#This Row],[País]],IFERROR(((Emisiones_CO2_CO2eq_LA[[#This Row],[Edificios (kilotoneladas CO₂e)]]-E191)/E191)*100,0),0)</f>
        <v>0</v>
      </c>
      <c r="H192" s="5">
        <v>0.123796423658872</v>
      </c>
      <c r="I192">
        <v>530</v>
      </c>
      <c r="J192">
        <f>IF(A191=Emisiones_CO2_CO2eq_LA[[#This Row],[País]],IFERROR(Emisiones_CO2_CO2eq_LA[[#This Row],[Industria (kilotoneladas CO₂e)]]-I191,0),0)</f>
        <v>70</v>
      </c>
      <c r="K192" s="5">
        <f>IF(A191=Emisiones_CO2_CO2eq_LA[[#This Row],[País]],IFERROR(((Emisiones_CO2_CO2eq_LA[[#This Row],[Industria (kilotoneladas CO₂e)]]-I191)/I191)*100,0),0)</f>
        <v>15.217391304347828</v>
      </c>
      <c r="L192" s="5">
        <v>7.2902338376891307E-2</v>
      </c>
      <c r="M192">
        <v>-10010</v>
      </c>
      <c r="N192">
        <f>IF(A191=Emisiones_CO2_CO2eq_LA[[#This Row],[País]],IFERROR(Emisiones_CO2_CO2eq_LA[[#This Row],[UCTUS (kilotoneladas CO₂e)]]-M191,0),0)</f>
        <v>0</v>
      </c>
      <c r="O192" s="5">
        <f>IF(A191=Emisiones_CO2_CO2eq_LA[[#This Row],[País]],IFERROR(((Emisiones_CO2_CO2eq_LA[[#This Row],[UCTUS (kilotoneladas CO₂e)]]-M191)/M191)*100,0),0)</f>
        <v>0</v>
      </c>
      <c r="P192" s="5">
        <v>-1.3768913342503399</v>
      </c>
      <c r="Q192">
        <v>100</v>
      </c>
      <c r="R192">
        <f>IF(A191=Emisiones_CO2_CO2eq_LA[[#This Row],[País]],IFERROR(Emisiones_CO2_CO2eq_LA[[#This Row],[Otras Quemas de Combustible (kilotoneladas CO₂e)]]-Q191,0),0)</f>
        <v>0</v>
      </c>
      <c r="S192" s="5">
        <f>IF(A191=Emisiones_CO2_CO2eq_LA[[#This Row],[País]],IFERROR(((Emisiones_CO2_CO2eq_LA[[#This Row],[Otras Quemas de Combustible (kilotoneladas CO₂e)]]-Q191)/Q191)*100,0),0)</f>
        <v>0</v>
      </c>
      <c r="T192" s="5">
        <v>0.01</v>
      </c>
      <c r="U192">
        <v>2300</v>
      </c>
      <c r="V192">
        <f>IF(A191=Emisiones_CO2_CO2eq_LA[[#This Row],[País]],IFERROR(Emisiones_CO2_CO2eq_LA[[#This Row],[Transporte (kilotoneladas CO₂e)]]-U191,0),0)</f>
        <v>0</v>
      </c>
      <c r="W192" s="5">
        <f>IF(A191=Emisiones_CO2_CO2eq_LA[[#This Row],[País]],IFERROR(((Emisiones_CO2_CO2eq_LA[[#This Row],[Transporte (kilotoneladas CO₂e)]]-U191)/U191)*100,0),0)</f>
        <v>0</v>
      </c>
      <c r="X192" s="5">
        <v>0.31636863823933897</v>
      </c>
      <c r="Y192">
        <v>800</v>
      </c>
      <c r="Z192">
        <f>IF(A191=Emisiones_CO2_CO2eq_LA[[#This Row],[País]],IFERROR(Emisiones_CO2_CO2eq_LA[[#This Row],[Manufactura y Construcción (kilotoneladas CO₂e)]]-Y191,0),0)</f>
        <v>0</v>
      </c>
      <c r="AA192" s="5">
        <f>IF(A191=Emisiones_CO2_CO2eq_LA[[#This Row],[País]],IFERROR(((Emisiones_CO2_CO2eq_LA[[#This Row],[Manufactura y Construcción (kilotoneladas CO₂e)]]-Y191)/Y191)*100,0),0)</f>
        <v>0</v>
      </c>
      <c r="AB192" s="5">
        <v>0.11004126547455199</v>
      </c>
      <c r="AC192">
        <v>0</v>
      </c>
      <c r="AD192">
        <f>IF(A191=Emisiones_CO2_CO2eq_LA[[#This Row],[País]],IFERROR(Emisiones_CO2_CO2eq_LA[[#This Row],[Emisiones Fugitivas (kilotoneladas CO₂e)]]-AC191,0),0)</f>
        <v>0</v>
      </c>
      <c r="AE192" s="5">
        <f>IF(A191=Emisiones_CO2_CO2eq_LA[[#This Row],[País]],IFERROR(((Emisiones_CO2_CO2eq_LA[[#This Row],[Emisiones Fugitivas (kilotoneladas CO₂e)]]-AC191)/AC191)*100,0),0)</f>
        <v>0</v>
      </c>
      <c r="AF192" s="5">
        <v>0</v>
      </c>
      <c r="AG192">
        <v>3700</v>
      </c>
      <c r="AH192">
        <f>IF(A191=Emisiones_CO2_CO2eq_LA[[#This Row],[País]],IFERROR(Emisiones_CO2_CO2eq_LA[[#This Row],[Electricidad y Calor (kilotoneladas CO₂e)]]-AG191,0),0)</f>
        <v>500</v>
      </c>
      <c r="AI192" s="5">
        <f>IF(A191=Emisiones_CO2_CO2eq_LA[[#This Row],[País]],IFERROR(((Emisiones_CO2_CO2eq_LA[[#This Row],[Electricidad y Calor (kilotoneladas CO₂e)]]-AG191)/AG191)*100,0),0)</f>
        <v>15.625</v>
      </c>
      <c r="AJ192" s="5">
        <v>0.50894085281980705</v>
      </c>
    </row>
    <row r="193" spans="1:36" x14ac:dyDescent="0.25">
      <c r="A193" t="s">
        <v>100</v>
      </c>
      <c r="B193" t="s">
        <v>419</v>
      </c>
      <c r="C193" t="s">
        <v>101</v>
      </c>
      <c r="D193">
        <v>1992</v>
      </c>
      <c r="E193">
        <v>1200</v>
      </c>
      <c r="F193">
        <f>IF(A192=Emisiones_CO2_CO2eq_LA[[#This Row],[País]],IFERROR(Emisiones_CO2_CO2eq_LA[[#This Row],[Edificios (kilotoneladas CO₂e)]]-E192,0),0)</f>
        <v>300</v>
      </c>
      <c r="G193" s="5">
        <f>IF(A192=Emisiones_CO2_CO2eq_LA[[#This Row],[País]],IFERROR(((Emisiones_CO2_CO2eq_LA[[#This Row],[Edificios (kilotoneladas CO₂e)]]-E192)/E192)*100,0),0)</f>
        <v>33.333333333333329</v>
      </c>
      <c r="H193" s="5">
        <v>0.16198704103671699</v>
      </c>
      <c r="I193">
        <v>590</v>
      </c>
      <c r="J193">
        <f>IF(A192=Emisiones_CO2_CO2eq_LA[[#This Row],[País]],IFERROR(Emisiones_CO2_CO2eq_LA[[#This Row],[Industria (kilotoneladas CO₂e)]]-I192,0),0)</f>
        <v>60</v>
      </c>
      <c r="K193" s="5">
        <f>IF(A192=Emisiones_CO2_CO2eq_LA[[#This Row],[País]],IFERROR(((Emisiones_CO2_CO2eq_LA[[#This Row],[Industria (kilotoneladas CO₂e)]]-I192)/I192)*100,0),0)</f>
        <v>11.320754716981133</v>
      </c>
      <c r="L193" s="5">
        <v>7.9643628509719205E-2</v>
      </c>
      <c r="M193">
        <v>-10010</v>
      </c>
      <c r="N193">
        <f>IF(A192=Emisiones_CO2_CO2eq_LA[[#This Row],[País]],IFERROR(Emisiones_CO2_CO2eq_LA[[#This Row],[UCTUS (kilotoneladas CO₂e)]]-M192,0),0)</f>
        <v>0</v>
      </c>
      <c r="O193" s="5">
        <f>IF(A192=Emisiones_CO2_CO2eq_LA[[#This Row],[País]],IFERROR(((Emisiones_CO2_CO2eq_LA[[#This Row],[UCTUS (kilotoneladas CO₂e)]]-M192)/M192)*100,0),0)</f>
        <v>0</v>
      </c>
      <c r="P193" s="5">
        <v>-1.3512419006479399</v>
      </c>
      <c r="Q193">
        <v>100</v>
      </c>
      <c r="R193">
        <f>IF(A192=Emisiones_CO2_CO2eq_LA[[#This Row],[País]],IFERROR(Emisiones_CO2_CO2eq_LA[[#This Row],[Otras Quemas de Combustible (kilotoneladas CO₂e)]]-Q192,0),0)</f>
        <v>0</v>
      </c>
      <c r="S193" s="5">
        <f>IF(A192=Emisiones_CO2_CO2eq_LA[[#This Row],[País]],IFERROR(((Emisiones_CO2_CO2eq_LA[[#This Row],[Otras Quemas de Combustible (kilotoneladas CO₂e)]]-Q192)/Q192)*100,0),0)</f>
        <v>0</v>
      </c>
      <c r="T193" s="5">
        <v>0.01</v>
      </c>
      <c r="U193">
        <v>2500</v>
      </c>
      <c r="V193">
        <f>IF(A192=Emisiones_CO2_CO2eq_LA[[#This Row],[País]],IFERROR(Emisiones_CO2_CO2eq_LA[[#This Row],[Transporte (kilotoneladas CO₂e)]]-U192,0),0)</f>
        <v>200</v>
      </c>
      <c r="W193" s="5">
        <f>IF(A192=Emisiones_CO2_CO2eq_LA[[#This Row],[País]],IFERROR(((Emisiones_CO2_CO2eq_LA[[#This Row],[Transporte (kilotoneladas CO₂e)]]-U192)/U192)*100,0),0)</f>
        <v>8.695652173913043</v>
      </c>
      <c r="X193" s="5">
        <v>0.33747300215982701</v>
      </c>
      <c r="Y193">
        <v>800</v>
      </c>
      <c r="Z193">
        <f>IF(A192=Emisiones_CO2_CO2eq_LA[[#This Row],[País]],IFERROR(Emisiones_CO2_CO2eq_LA[[#This Row],[Manufactura y Construcción (kilotoneladas CO₂e)]]-Y192,0),0)</f>
        <v>0</v>
      </c>
      <c r="AA193" s="5">
        <f>IF(A192=Emisiones_CO2_CO2eq_LA[[#This Row],[País]],IFERROR(((Emisiones_CO2_CO2eq_LA[[#This Row],[Manufactura y Construcción (kilotoneladas CO₂e)]]-Y192)/Y192)*100,0),0)</f>
        <v>0</v>
      </c>
      <c r="AB193" s="5">
        <v>0.107991360691144</v>
      </c>
      <c r="AC193">
        <v>0</v>
      </c>
      <c r="AD193">
        <f>IF(A192=Emisiones_CO2_CO2eq_LA[[#This Row],[País]],IFERROR(Emisiones_CO2_CO2eq_LA[[#This Row],[Emisiones Fugitivas (kilotoneladas CO₂e)]]-AC192,0),0)</f>
        <v>0</v>
      </c>
      <c r="AE193" s="5">
        <f>IF(A192=Emisiones_CO2_CO2eq_LA[[#This Row],[País]],IFERROR(((Emisiones_CO2_CO2eq_LA[[#This Row],[Emisiones Fugitivas (kilotoneladas CO₂e)]]-AC192)/AC192)*100,0),0)</f>
        <v>0</v>
      </c>
      <c r="AF193" s="5">
        <v>0</v>
      </c>
      <c r="AG193">
        <v>4300</v>
      </c>
      <c r="AH193">
        <f>IF(A192=Emisiones_CO2_CO2eq_LA[[#This Row],[País]],IFERROR(Emisiones_CO2_CO2eq_LA[[#This Row],[Electricidad y Calor (kilotoneladas CO₂e)]]-AG192,0),0)</f>
        <v>600</v>
      </c>
      <c r="AI193" s="5">
        <f>IF(A192=Emisiones_CO2_CO2eq_LA[[#This Row],[País]],IFERROR(((Emisiones_CO2_CO2eq_LA[[#This Row],[Electricidad y Calor (kilotoneladas CO₂e)]]-AG192)/AG192)*100,0),0)</f>
        <v>16.216216216216218</v>
      </c>
      <c r="AJ193" s="5">
        <v>0.58045356371490198</v>
      </c>
    </row>
    <row r="194" spans="1:36" x14ac:dyDescent="0.25">
      <c r="A194" t="s">
        <v>100</v>
      </c>
      <c r="B194" t="s">
        <v>419</v>
      </c>
      <c r="C194" t="s">
        <v>101</v>
      </c>
      <c r="D194">
        <v>1993</v>
      </c>
      <c r="E194">
        <v>1500</v>
      </c>
      <c r="F194">
        <f>IF(A193=Emisiones_CO2_CO2eq_LA[[#This Row],[País]],IFERROR(Emisiones_CO2_CO2eq_LA[[#This Row],[Edificios (kilotoneladas CO₂e)]]-E193,0),0)</f>
        <v>300</v>
      </c>
      <c r="G194" s="5">
        <f>IF(A193=Emisiones_CO2_CO2eq_LA[[#This Row],[País]],IFERROR(((Emisiones_CO2_CO2eq_LA[[#This Row],[Edificios (kilotoneladas CO₂e)]]-E193)/E193)*100,0),0)</f>
        <v>25</v>
      </c>
      <c r="H194" s="5">
        <v>0.19878081102570799</v>
      </c>
      <c r="I194">
        <v>550</v>
      </c>
      <c r="J194">
        <f>IF(A193=Emisiones_CO2_CO2eq_LA[[#This Row],[País]],IFERROR(Emisiones_CO2_CO2eq_LA[[#This Row],[Industria (kilotoneladas CO₂e)]]-I193,0),0)</f>
        <v>-40</v>
      </c>
      <c r="K194" s="5">
        <f>IF(A193=Emisiones_CO2_CO2eq_LA[[#This Row],[País]],IFERROR(((Emisiones_CO2_CO2eq_LA[[#This Row],[Industria (kilotoneladas CO₂e)]]-I193)/I193)*100,0),0)</f>
        <v>-6.7796610169491522</v>
      </c>
      <c r="L194" s="5">
        <v>7.2886297376093298E-2</v>
      </c>
      <c r="M194">
        <v>-10010</v>
      </c>
      <c r="N194">
        <f>IF(A193=Emisiones_CO2_CO2eq_LA[[#This Row],[País]],IFERROR(Emisiones_CO2_CO2eq_LA[[#This Row],[UCTUS (kilotoneladas CO₂e)]]-M193,0),0)</f>
        <v>0</v>
      </c>
      <c r="O194" s="5">
        <f>IF(A193=Emisiones_CO2_CO2eq_LA[[#This Row],[País]],IFERROR(((Emisiones_CO2_CO2eq_LA[[#This Row],[UCTUS (kilotoneladas CO₂e)]]-M193)/M193)*100,0),0)</f>
        <v>0</v>
      </c>
      <c r="P194" s="5">
        <v>-1.3265306122448901</v>
      </c>
      <c r="Q194">
        <v>100</v>
      </c>
      <c r="R194">
        <f>IF(A193=Emisiones_CO2_CO2eq_LA[[#This Row],[País]],IFERROR(Emisiones_CO2_CO2eq_LA[[#This Row],[Otras Quemas de Combustible (kilotoneladas CO₂e)]]-Q193,0),0)</f>
        <v>0</v>
      </c>
      <c r="S194" s="5">
        <f>IF(A193=Emisiones_CO2_CO2eq_LA[[#This Row],[País]],IFERROR(((Emisiones_CO2_CO2eq_LA[[#This Row],[Otras Quemas de Combustible (kilotoneladas CO₂e)]]-Q193)/Q193)*100,0),0)</f>
        <v>0</v>
      </c>
      <c r="T194" s="5">
        <v>0.01</v>
      </c>
      <c r="U194">
        <v>2700</v>
      </c>
      <c r="V194">
        <f>IF(A193=Emisiones_CO2_CO2eq_LA[[#This Row],[País]],IFERROR(Emisiones_CO2_CO2eq_LA[[#This Row],[Transporte (kilotoneladas CO₂e)]]-U193,0),0)</f>
        <v>200</v>
      </c>
      <c r="W194" s="5">
        <f>IF(A193=Emisiones_CO2_CO2eq_LA[[#This Row],[País]],IFERROR(((Emisiones_CO2_CO2eq_LA[[#This Row],[Transporte (kilotoneladas CO₂e)]]-U193)/U193)*100,0),0)</f>
        <v>8</v>
      </c>
      <c r="X194" s="5">
        <v>0.35780545984627599</v>
      </c>
      <c r="Y194">
        <v>700</v>
      </c>
      <c r="Z194">
        <f>IF(A193=Emisiones_CO2_CO2eq_LA[[#This Row],[País]],IFERROR(Emisiones_CO2_CO2eq_LA[[#This Row],[Manufactura y Construcción (kilotoneladas CO₂e)]]-Y193,0),0)</f>
        <v>-100</v>
      </c>
      <c r="AA194" s="5">
        <f>IF(A193=Emisiones_CO2_CO2eq_LA[[#This Row],[País]],IFERROR(((Emisiones_CO2_CO2eq_LA[[#This Row],[Manufactura y Construcción (kilotoneladas CO₂e)]]-Y193)/Y193)*100,0),0)</f>
        <v>-12.5</v>
      </c>
      <c r="AB194" s="5">
        <v>9.2764378478664103E-2</v>
      </c>
      <c r="AC194">
        <v>0</v>
      </c>
      <c r="AD194">
        <f>IF(A193=Emisiones_CO2_CO2eq_LA[[#This Row],[País]],IFERROR(Emisiones_CO2_CO2eq_LA[[#This Row],[Emisiones Fugitivas (kilotoneladas CO₂e)]]-AC193,0),0)</f>
        <v>0</v>
      </c>
      <c r="AE194" s="5">
        <f>IF(A193=Emisiones_CO2_CO2eq_LA[[#This Row],[País]],IFERROR(((Emisiones_CO2_CO2eq_LA[[#This Row],[Emisiones Fugitivas (kilotoneladas CO₂e)]]-AC193)/AC193)*100,0),0)</f>
        <v>0</v>
      </c>
      <c r="AF194" s="5">
        <v>0</v>
      </c>
      <c r="AG194">
        <v>4000</v>
      </c>
      <c r="AH194">
        <f>IF(A193=Emisiones_CO2_CO2eq_LA[[#This Row],[País]],IFERROR(Emisiones_CO2_CO2eq_LA[[#This Row],[Electricidad y Calor (kilotoneladas CO₂e)]]-AG193,0),0)</f>
        <v>-300</v>
      </c>
      <c r="AI194" s="5">
        <f>IF(A193=Emisiones_CO2_CO2eq_LA[[#This Row],[País]],IFERROR(((Emisiones_CO2_CO2eq_LA[[#This Row],[Electricidad y Calor (kilotoneladas CO₂e)]]-AG193)/AG193)*100,0),0)</f>
        <v>-6.9767441860465116</v>
      </c>
      <c r="AJ194" s="5">
        <v>0.53008216273522402</v>
      </c>
    </row>
    <row r="195" spans="1:36" x14ac:dyDescent="0.25">
      <c r="A195" t="s">
        <v>100</v>
      </c>
      <c r="B195" t="s">
        <v>419</v>
      </c>
      <c r="C195" t="s">
        <v>101</v>
      </c>
      <c r="D195">
        <v>1994</v>
      </c>
      <c r="E195">
        <v>1400</v>
      </c>
      <c r="F195">
        <f>IF(A194=Emisiones_CO2_CO2eq_LA[[#This Row],[País]],IFERROR(Emisiones_CO2_CO2eq_LA[[#This Row],[Edificios (kilotoneladas CO₂e)]]-E194,0),0)</f>
        <v>-100</v>
      </c>
      <c r="G195" s="5">
        <f>IF(A194=Emisiones_CO2_CO2eq_LA[[#This Row],[País]],IFERROR(((Emisiones_CO2_CO2eq_LA[[#This Row],[Edificios (kilotoneladas CO₂e)]]-E194)/E194)*100,0),0)</f>
        <v>-6.666666666666667</v>
      </c>
      <c r="H195" s="5">
        <v>0.18219677251431499</v>
      </c>
      <c r="I195">
        <v>550</v>
      </c>
      <c r="J195">
        <f>IF(A194=Emisiones_CO2_CO2eq_LA[[#This Row],[País]],IFERROR(Emisiones_CO2_CO2eq_LA[[#This Row],[Industria (kilotoneladas CO₂e)]]-I194,0),0)</f>
        <v>0</v>
      </c>
      <c r="K195" s="5">
        <f>IF(A194=Emisiones_CO2_CO2eq_LA[[#This Row],[País]],IFERROR(((Emisiones_CO2_CO2eq_LA[[#This Row],[Industria (kilotoneladas CO₂e)]]-I194)/I194)*100,0),0)</f>
        <v>0</v>
      </c>
      <c r="L195" s="5">
        <v>7.1577303487766794E-2</v>
      </c>
      <c r="M195">
        <v>-10010</v>
      </c>
      <c r="N195">
        <f>IF(A194=Emisiones_CO2_CO2eq_LA[[#This Row],[País]],IFERROR(Emisiones_CO2_CO2eq_LA[[#This Row],[UCTUS (kilotoneladas CO₂e)]]-M194,0),0)</f>
        <v>0</v>
      </c>
      <c r="O195" s="5">
        <f>IF(A194=Emisiones_CO2_CO2eq_LA[[#This Row],[País]],IFERROR(((Emisiones_CO2_CO2eq_LA[[#This Row],[UCTUS (kilotoneladas CO₂e)]]-M194)/M194)*100,0),0)</f>
        <v>0</v>
      </c>
      <c r="P195" s="5">
        <v>-1.3027069234773501</v>
      </c>
      <c r="Q195">
        <v>100</v>
      </c>
      <c r="R195">
        <f>IF(A194=Emisiones_CO2_CO2eq_LA[[#This Row],[País]],IFERROR(Emisiones_CO2_CO2eq_LA[[#This Row],[Otras Quemas de Combustible (kilotoneladas CO₂e)]]-Q194,0),0)</f>
        <v>0</v>
      </c>
      <c r="S195" s="5">
        <f>IF(A194=Emisiones_CO2_CO2eq_LA[[#This Row],[País]],IFERROR(((Emisiones_CO2_CO2eq_LA[[#This Row],[Otras Quemas de Combustible (kilotoneladas CO₂e)]]-Q194)/Q194)*100,0),0)</f>
        <v>0</v>
      </c>
      <c r="T195" s="5">
        <v>0.01</v>
      </c>
      <c r="U195">
        <v>3200</v>
      </c>
      <c r="V195">
        <f>IF(A194=Emisiones_CO2_CO2eq_LA[[#This Row],[País]],IFERROR(Emisiones_CO2_CO2eq_LA[[#This Row],[Transporte (kilotoneladas CO₂e)]]-U194,0),0)</f>
        <v>500</v>
      </c>
      <c r="W195" s="5">
        <f>IF(A194=Emisiones_CO2_CO2eq_LA[[#This Row],[País]],IFERROR(((Emisiones_CO2_CO2eq_LA[[#This Row],[Transporte (kilotoneladas CO₂e)]]-U194)/U194)*100,0),0)</f>
        <v>18.518518518518519</v>
      </c>
      <c r="X195" s="5">
        <v>0.41644976574700598</v>
      </c>
      <c r="Y195">
        <v>900</v>
      </c>
      <c r="Z195">
        <f>IF(A194=Emisiones_CO2_CO2eq_LA[[#This Row],[País]],IFERROR(Emisiones_CO2_CO2eq_LA[[#This Row],[Manufactura y Construcción (kilotoneladas CO₂e)]]-Y194,0),0)</f>
        <v>200</v>
      </c>
      <c r="AA195" s="5">
        <f>IF(A194=Emisiones_CO2_CO2eq_LA[[#This Row],[País]],IFERROR(((Emisiones_CO2_CO2eq_LA[[#This Row],[Manufactura y Construcción (kilotoneladas CO₂e)]]-Y194)/Y194)*100,0),0)</f>
        <v>28.571428571428569</v>
      </c>
      <c r="AB195" s="5">
        <v>0.117126496616345</v>
      </c>
      <c r="AC195">
        <v>0</v>
      </c>
      <c r="AD195">
        <f>IF(A194=Emisiones_CO2_CO2eq_LA[[#This Row],[País]],IFERROR(Emisiones_CO2_CO2eq_LA[[#This Row],[Emisiones Fugitivas (kilotoneladas CO₂e)]]-AC194,0),0)</f>
        <v>0</v>
      </c>
      <c r="AE195" s="5">
        <f>IF(A194=Emisiones_CO2_CO2eq_LA[[#This Row],[País]],IFERROR(((Emisiones_CO2_CO2eq_LA[[#This Row],[Emisiones Fugitivas (kilotoneladas CO₂e)]]-AC194)/AC194)*100,0),0)</f>
        <v>0</v>
      </c>
      <c r="AF195" s="5">
        <v>0</v>
      </c>
      <c r="AG195">
        <v>4900</v>
      </c>
      <c r="AH195">
        <f>IF(A194=Emisiones_CO2_CO2eq_LA[[#This Row],[País]],IFERROR(Emisiones_CO2_CO2eq_LA[[#This Row],[Electricidad y Calor (kilotoneladas CO₂e)]]-AG194,0),0)</f>
        <v>900</v>
      </c>
      <c r="AI195" s="5">
        <f>IF(A194=Emisiones_CO2_CO2eq_LA[[#This Row],[País]],IFERROR(((Emisiones_CO2_CO2eq_LA[[#This Row],[Electricidad y Calor (kilotoneladas CO₂e)]]-AG194)/AG194)*100,0),0)</f>
        <v>22.5</v>
      </c>
      <c r="AJ195" s="5">
        <v>0.63768870380010401</v>
      </c>
    </row>
    <row r="196" spans="1:36" x14ac:dyDescent="0.25">
      <c r="A196" t="s">
        <v>100</v>
      </c>
      <c r="B196" t="s">
        <v>419</v>
      </c>
      <c r="C196" t="s">
        <v>101</v>
      </c>
      <c r="D196">
        <v>1995</v>
      </c>
      <c r="E196">
        <v>1600</v>
      </c>
      <c r="F196">
        <f>IF(A195=Emisiones_CO2_CO2eq_LA[[#This Row],[País]],IFERROR(Emisiones_CO2_CO2eq_LA[[#This Row],[Edificios (kilotoneladas CO₂e)]]-E195,0),0)</f>
        <v>200</v>
      </c>
      <c r="G196" s="5">
        <f>IF(A195=Emisiones_CO2_CO2eq_LA[[#This Row],[País]],IFERROR(((Emisiones_CO2_CO2eq_LA[[#This Row],[Edificios (kilotoneladas CO₂e)]]-E195)/E195)*100,0),0)</f>
        <v>14.285714285714285</v>
      </c>
      <c r="H196" s="5">
        <v>0.204629748049622</v>
      </c>
      <c r="I196">
        <v>620</v>
      </c>
      <c r="J196">
        <f>IF(A195=Emisiones_CO2_CO2eq_LA[[#This Row],[País]],IFERROR(Emisiones_CO2_CO2eq_LA[[#This Row],[Industria (kilotoneladas CO₂e)]]-I195,0),0)</f>
        <v>70</v>
      </c>
      <c r="K196" s="5">
        <f>IF(A195=Emisiones_CO2_CO2eq_LA[[#This Row],[País]],IFERROR(((Emisiones_CO2_CO2eq_LA[[#This Row],[Industria (kilotoneladas CO₂e)]]-I195)/I195)*100,0),0)</f>
        <v>12.727272727272727</v>
      </c>
      <c r="L196" s="5">
        <v>7.9294027369228706E-2</v>
      </c>
      <c r="M196">
        <v>-10010</v>
      </c>
      <c r="N196">
        <f>IF(A195=Emisiones_CO2_CO2eq_LA[[#This Row],[País]],IFERROR(Emisiones_CO2_CO2eq_LA[[#This Row],[UCTUS (kilotoneladas CO₂e)]]-M195,0),0)</f>
        <v>0</v>
      </c>
      <c r="O196" s="5">
        <f>IF(A195=Emisiones_CO2_CO2eq_LA[[#This Row],[País]],IFERROR(((Emisiones_CO2_CO2eq_LA[[#This Row],[UCTUS (kilotoneladas CO₂e)]]-M195)/M195)*100,0),0)</f>
        <v>0</v>
      </c>
      <c r="P196" s="5">
        <v>-1.28021486123545</v>
      </c>
      <c r="Q196">
        <v>100</v>
      </c>
      <c r="R196">
        <f>IF(A195=Emisiones_CO2_CO2eq_LA[[#This Row],[País]],IFERROR(Emisiones_CO2_CO2eq_LA[[#This Row],[Otras Quemas de Combustible (kilotoneladas CO₂e)]]-Q195,0),0)</f>
        <v>0</v>
      </c>
      <c r="S196" s="5">
        <f>IF(A195=Emisiones_CO2_CO2eq_LA[[#This Row],[País]],IFERROR(((Emisiones_CO2_CO2eq_LA[[#This Row],[Otras Quemas de Combustible (kilotoneladas CO₂e)]]-Q195)/Q195)*100,0),0)</f>
        <v>0</v>
      </c>
      <c r="T196" s="5">
        <v>0.01</v>
      </c>
      <c r="U196">
        <v>3500</v>
      </c>
      <c r="V196">
        <f>IF(A195=Emisiones_CO2_CO2eq_LA[[#This Row],[País]],IFERROR(Emisiones_CO2_CO2eq_LA[[#This Row],[Transporte (kilotoneladas CO₂e)]]-U195,0),0)</f>
        <v>300</v>
      </c>
      <c r="W196" s="5">
        <f>IF(A195=Emisiones_CO2_CO2eq_LA[[#This Row],[País]],IFERROR(((Emisiones_CO2_CO2eq_LA[[#This Row],[Transporte (kilotoneladas CO₂e)]]-U195)/U195)*100,0),0)</f>
        <v>9.375</v>
      </c>
      <c r="X196" s="5">
        <v>0.44762757385854901</v>
      </c>
      <c r="Y196">
        <v>1000</v>
      </c>
      <c r="Z196">
        <f>IF(A195=Emisiones_CO2_CO2eq_LA[[#This Row],[País]],IFERROR(Emisiones_CO2_CO2eq_LA[[#This Row],[Manufactura y Construcción (kilotoneladas CO₂e)]]-Y195,0),0)</f>
        <v>100</v>
      </c>
      <c r="AA196" s="5">
        <f>IF(A195=Emisiones_CO2_CO2eq_LA[[#This Row],[País]],IFERROR(((Emisiones_CO2_CO2eq_LA[[#This Row],[Manufactura y Construcción (kilotoneladas CO₂e)]]-Y195)/Y195)*100,0),0)</f>
        <v>11.111111111111111</v>
      </c>
      <c r="AB196" s="5">
        <v>0.12789359253101401</v>
      </c>
      <c r="AC196">
        <v>0</v>
      </c>
      <c r="AD196">
        <f>IF(A195=Emisiones_CO2_CO2eq_LA[[#This Row],[País]],IFERROR(Emisiones_CO2_CO2eq_LA[[#This Row],[Emisiones Fugitivas (kilotoneladas CO₂e)]]-AC195,0),0)</f>
        <v>0</v>
      </c>
      <c r="AE196" s="5">
        <f>IF(A195=Emisiones_CO2_CO2eq_LA[[#This Row],[País]],IFERROR(((Emisiones_CO2_CO2eq_LA[[#This Row],[Emisiones Fugitivas (kilotoneladas CO₂e)]]-AC195)/AC195)*100,0),0)</f>
        <v>0</v>
      </c>
      <c r="AF196" s="5">
        <v>0</v>
      </c>
      <c r="AG196">
        <v>4900</v>
      </c>
      <c r="AH196">
        <f>IF(A195=Emisiones_CO2_CO2eq_LA[[#This Row],[País]],IFERROR(Emisiones_CO2_CO2eq_LA[[#This Row],[Electricidad y Calor (kilotoneladas CO₂e)]]-AG195,0),0)</f>
        <v>0</v>
      </c>
      <c r="AI196" s="5">
        <f>IF(A195=Emisiones_CO2_CO2eq_LA[[#This Row],[País]],IFERROR(((Emisiones_CO2_CO2eq_LA[[#This Row],[Electricidad y Calor (kilotoneladas CO₂e)]]-AG195)/AG195)*100,0),0)</f>
        <v>0</v>
      </c>
      <c r="AJ196" s="5">
        <v>0.62667860340196901</v>
      </c>
    </row>
    <row r="197" spans="1:36" x14ac:dyDescent="0.25">
      <c r="A197" t="s">
        <v>100</v>
      </c>
      <c r="B197" t="s">
        <v>419</v>
      </c>
      <c r="C197" t="s">
        <v>101</v>
      </c>
      <c r="D197">
        <v>1996</v>
      </c>
      <c r="E197">
        <v>1800</v>
      </c>
      <c r="F197">
        <f>IF(A196=Emisiones_CO2_CO2eq_LA[[#This Row],[País]],IFERROR(Emisiones_CO2_CO2eq_LA[[#This Row],[Edificios (kilotoneladas CO₂e)]]-E196,0),0)</f>
        <v>200</v>
      </c>
      <c r="G197" s="5">
        <f>IF(A196=Emisiones_CO2_CO2eq_LA[[#This Row],[País]],IFERROR(((Emisiones_CO2_CO2eq_LA[[#This Row],[Edificios (kilotoneladas CO₂e)]]-E196)/E196)*100,0),0)</f>
        <v>12.5</v>
      </c>
      <c r="H197" s="5">
        <v>0.22632968691059899</v>
      </c>
      <c r="I197">
        <v>700</v>
      </c>
      <c r="J197">
        <f>IF(A196=Emisiones_CO2_CO2eq_LA[[#This Row],[País]],IFERROR(Emisiones_CO2_CO2eq_LA[[#This Row],[Industria (kilotoneladas CO₂e)]]-I196,0),0)</f>
        <v>80</v>
      </c>
      <c r="K197" s="5">
        <f>IF(A196=Emisiones_CO2_CO2eq_LA[[#This Row],[País]],IFERROR(((Emisiones_CO2_CO2eq_LA[[#This Row],[Industria (kilotoneladas CO₂e)]]-I196)/I196)*100,0),0)</f>
        <v>12.903225806451612</v>
      </c>
      <c r="L197" s="5">
        <v>8.80171004652332E-2</v>
      </c>
      <c r="M197">
        <v>-10010</v>
      </c>
      <c r="N197">
        <f>IF(A196=Emisiones_CO2_CO2eq_LA[[#This Row],[País]],IFERROR(Emisiones_CO2_CO2eq_LA[[#This Row],[UCTUS (kilotoneladas CO₂e)]]-M196,0),0)</f>
        <v>0</v>
      </c>
      <c r="O197" s="5">
        <f>IF(A196=Emisiones_CO2_CO2eq_LA[[#This Row],[País]],IFERROR(((Emisiones_CO2_CO2eq_LA[[#This Row],[UCTUS (kilotoneladas CO₂e)]]-M196)/M196)*100,0),0)</f>
        <v>0</v>
      </c>
      <c r="P197" s="5">
        <v>-1.25864453665283</v>
      </c>
      <c r="Q197">
        <v>100</v>
      </c>
      <c r="R197">
        <f>IF(A196=Emisiones_CO2_CO2eq_LA[[#This Row],[País]],IFERROR(Emisiones_CO2_CO2eq_LA[[#This Row],[Otras Quemas de Combustible (kilotoneladas CO₂e)]]-Q196,0),0)</f>
        <v>0</v>
      </c>
      <c r="S197" s="5">
        <f>IF(A196=Emisiones_CO2_CO2eq_LA[[#This Row],[País]],IFERROR(((Emisiones_CO2_CO2eq_LA[[#This Row],[Otras Quemas de Combustible (kilotoneladas CO₂e)]]-Q196)/Q196)*100,0),0)</f>
        <v>0</v>
      </c>
      <c r="T197" s="5">
        <v>0.01</v>
      </c>
      <c r="U197">
        <v>3900</v>
      </c>
      <c r="V197">
        <f>IF(A196=Emisiones_CO2_CO2eq_LA[[#This Row],[País]],IFERROR(Emisiones_CO2_CO2eq_LA[[#This Row],[Transporte (kilotoneladas CO₂e)]]-U196,0),0)</f>
        <v>400</v>
      </c>
      <c r="W197" s="5">
        <f>IF(A196=Emisiones_CO2_CO2eq_LA[[#This Row],[País]],IFERROR(((Emisiones_CO2_CO2eq_LA[[#This Row],[Transporte (kilotoneladas CO₂e)]]-U196)/U196)*100,0),0)</f>
        <v>11.428571428571429</v>
      </c>
      <c r="X197" s="5">
        <v>0.490380988306299</v>
      </c>
      <c r="Y197">
        <v>1100</v>
      </c>
      <c r="Z197">
        <f>IF(A196=Emisiones_CO2_CO2eq_LA[[#This Row],[País]],IFERROR(Emisiones_CO2_CO2eq_LA[[#This Row],[Manufactura y Construcción (kilotoneladas CO₂e)]]-Y196,0),0)</f>
        <v>100</v>
      </c>
      <c r="AA197" s="5">
        <f>IF(A196=Emisiones_CO2_CO2eq_LA[[#This Row],[País]],IFERROR(((Emisiones_CO2_CO2eq_LA[[#This Row],[Manufactura y Construcción (kilotoneladas CO₂e)]]-Y196)/Y196)*100,0),0)</f>
        <v>10</v>
      </c>
      <c r="AB197" s="5">
        <v>0.13831258644536601</v>
      </c>
      <c r="AC197">
        <v>0</v>
      </c>
      <c r="AD197">
        <f>IF(A196=Emisiones_CO2_CO2eq_LA[[#This Row],[País]],IFERROR(Emisiones_CO2_CO2eq_LA[[#This Row],[Emisiones Fugitivas (kilotoneladas CO₂e)]]-AC196,0),0)</f>
        <v>0</v>
      </c>
      <c r="AE197" s="5">
        <f>IF(A196=Emisiones_CO2_CO2eq_LA[[#This Row],[País]],IFERROR(((Emisiones_CO2_CO2eq_LA[[#This Row],[Emisiones Fugitivas (kilotoneladas CO₂e)]]-AC196)/AC196)*100,0),0)</f>
        <v>0</v>
      </c>
      <c r="AF197" s="5">
        <v>0</v>
      </c>
      <c r="AG197">
        <v>5100</v>
      </c>
      <c r="AH197">
        <f>IF(A196=Emisiones_CO2_CO2eq_LA[[#This Row],[País]],IFERROR(Emisiones_CO2_CO2eq_LA[[#This Row],[Electricidad y Calor (kilotoneladas CO₂e)]]-AG196,0),0)</f>
        <v>200</v>
      </c>
      <c r="AI197" s="5">
        <f>IF(A196=Emisiones_CO2_CO2eq_LA[[#This Row],[País]],IFERROR(((Emisiones_CO2_CO2eq_LA[[#This Row],[Electricidad y Calor (kilotoneladas CO₂e)]]-AG196)/AG196)*100,0),0)</f>
        <v>4.0816326530612246</v>
      </c>
      <c r="AJ197" s="5">
        <v>0.64126744624669896</v>
      </c>
    </row>
    <row r="198" spans="1:36" x14ac:dyDescent="0.25">
      <c r="A198" t="s">
        <v>100</v>
      </c>
      <c r="B198" t="s">
        <v>419</v>
      </c>
      <c r="C198" t="s">
        <v>101</v>
      </c>
      <c r="D198">
        <v>1997</v>
      </c>
      <c r="E198">
        <v>1900</v>
      </c>
      <c r="F198">
        <f>IF(A197=Emisiones_CO2_CO2eq_LA[[#This Row],[País]],IFERROR(Emisiones_CO2_CO2eq_LA[[#This Row],[Edificios (kilotoneladas CO₂e)]]-E197,0),0)</f>
        <v>100</v>
      </c>
      <c r="G198" s="5">
        <f>IF(A197=Emisiones_CO2_CO2eq_LA[[#This Row],[País]],IFERROR(((Emisiones_CO2_CO2eq_LA[[#This Row],[Edificios (kilotoneladas CO₂e)]]-E197)/E197)*100,0),0)</f>
        <v>5.5555555555555554</v>
      </c>
      <c r="H198" s="5">
        <v>0.23503216229589299</v>
      </c>
      <c r="I198">
        <v>790</v>
      </c>
      <c r="J198">
        <f>IF(A197=Emisiones_CO2_CO2eq_LA[[#This Row],[País]],IFERROR(Emisiones_CO2_CO2eq_LA[[#This Row],[Industria (kilotoneladas CO₂e)]]-I197,0),0)</f>
        <v>90</v>
      </c>
      <c r="K198" s="5">
        <f>IF(A197=Emisiones_CO2_CO2eq_LA[[#This Row],[País]],IFERROR(((Emisiones_CO2_CO2eq_LA[[#This Row],[Industria (kilotoneladas CO₂e)]]-I197)/I197)*100,0),0)</f>
        <v>12.857142857142856</v>
      </c>
      <c r="L198" s="5">
        <v>9.7723899059871305E-2</v>
      </c>
      <c r="M198">
        <v>-10010</v>
      </c>
      <c r="N198">
        <f>IF(A197=Emisiones_CO2_CO2eq_LA[[#This Row],[País]],IFERROR(Emisiones_CO2_CO2eq_LA[[#This Row],[UCTUS (kilotoneladas CO₂e)]]-M197,0),0)</f>
        <v>0</v>
      </c>
      <c r="O198" s="5">
        <f>IF(A197=Emisiones_CO2_CO2eq_LA[[#This Row],[País]],IFERROR(((Emisiones_CO2_CO2eq_LA[[#This Row],[UCTUS (kilotoneladas CO₂e)]]-M197)/M197)*100,0),0)</f>
        <v>0</v>
      </c>
      <c r="P198" s="5">
        <v>-1.2382483918852001</v>
      </c>
      <c r="Q198">
        <v>200</v>
      </c>
      <c r="R198">
        <f>IF(A197=Emisiones_CO2_CO2eq_LA[[#This Row],[País]],IFERROR(Emisiones_CO2_CO2eq_LA[[#This Row],[Otras Quemas de Combustible (kilotoneladas CO₂e)]]-Q197,0),0)</f>
        <v>100</v>
      </c>
      <c r="S198" s="5">
        <f>IF(A197=Emisiones_CO2_CO2eq_LA[[#This Row],[País]],IFERROR(((Emisiones_CO2_CO2eq_LA[[#This Row],[Otras Quemas de Combustible (kilotoneladas CO₂e)]]-Q197)/Q197)*100,0),0)</f>
        <v>100</v>
      </c>
      <c r="T198" s="5">
        <v>0.02</v>
      </c>
      <c r="U198">
        <v>4500</v>
      </c>
      <c r="V198">
        <f>IF(A197=Emisiones_CO2_CO2eq_LA[[#This Row],[País]],IFERROR(Emisiones_CO2_CO2eq_LA[[#This Row],[Transporte (kilotoneladas CO₂e)]]-U197,0),0)</f>
        <v>600</v>
      </c>
      <c r="W198" s="5">
        <f>IF(A197=Emisiones_CO2_CO2eq_LA[[#This Row],[País]],IFERROR(((Emisiones_CO2_CO2eq_LA[[#This Row],[Transporte (kilotoneladas CO₂e)]]-U197)/U197)*100,0),0)</f>
        <v>15.384615384615385</v>
      </c>
      <c r="X198" s="5">
        <v>0.55665512122711502</v>
      </c>
      <c r="Y198">
        <v>1300</v>
      </c>
      <c r="Z198">
        <f>IF(A197=Emisiones_CO2_CO2eq_LA[[#This Row],[País]],IFERROR(Emisiones_CO2_CO2eq_LA[[#This Row],[Manufactura y Construcción (kilotoneladas CO₂e)]]-Y197,0),0)</f>
        <v>200</v>
      </c>
      <c r="AA198" s="5">
        <f>IF(A197=Emisiones_CO2_CO2eq_LA[[#This Row],[País]],IFERROR(((Emisiones_CO2_CO2eq_LA[[#This Row],[Manufactura y Construcción (kilotoneladas CO₂e)]]-Y197)/Y197)*100,0),0)</f>
        <v>18.181818181818183</v>
      </c>
      <c r="AB198" s="5">
        <v>0.160811479465611</v>
      </c>
      <c r="AC198">
        <v>0</v>
      </c>
      <c r="AD198">
        <f>IF(A197=Emisiones_CO2_CO2eq_LA[[#This Row],[País]],IFERROR(Emisiones_CO2_CO2eq_LA[[#This Row],[Emisiones Fugitivas (kilotoneladas CO₂e)]]-AC197,0),0)</f>
        <v>0</v>
      </c>
      <c r="AE198" s="5">
        <f>IF(A197=Emisiones_CO2_CO2eq_LA[[#This Row],[País]],IFERROR(((Emisiones_CO2_CO2eq_LA[[#This Row],[Emisiones Fugitivas (kilotoneladas CO₂e)]]-AC197)/AC197)*100,0),0)</f>
        <v>0</v>
      </c>
      <c r="AF198" s="5">
        <v>0</v>
      </c>
      <c r="AG198">
        <v>5900</v>
      </c>
      <c r="AH198">
        <f>IF(A197=Emisiones_CO2_CO2eq_LA[[#This Row],[País]],IFERROR(Emisiones_CO2_CO2eq_LA[[#This Row],[Electricidad y Calor (kilotoneladas CO₂e)]]-AG197,0),0)</f>
        <v>800</v>
      </c>
      <c r="AI198" s="5">
        <f>IF(A197=Emisiones_CO2_CO2eq_LA[[#This Row],[País]],IFERROR(((Emisiones_CO2_CO2eq_LA[[#This Row],[Electricidad y Calor (kilotoneladas CO₂e)]]-AG197)/AG197)*100,0),0)</f>
        <v>15.686274509803921</v>
      </c>
      <c r="AJ198" s="5">
        <v>0.72983671449777299</v>
      </c>
    </row>
    <row r="199" spans="1:36" x14ac:dyDescent="0.25">
      <c r="A199" t="s">
        <v>100</v>
      </c>
      <c r="B199" t="s">
        <v>419</v>
      </c>
      <c r="C199" t="s">
        <v>101</v>
      </c>
      <c r="D199">
        <v>1998</v>
      </c>
      <c r="E199">
        <v>1100</v>
      </c>
      <c r="F199">
        <f>IF(A198=Emisiones_CO2_CO2eq_LA[[#This Row],[País]],IFERROR(Emisiones_CO2_CO2eq_LA[[#This Row],[Edificios (kilotoneladas CO₂e)]]-E198,0),0)</f>
        <v>-800</v>
      </c>
      <c r="G199" s="5">
        <f>IF(A198=Emisiones_CO2_CO2eq_LA[[#This Row],[País]],IFERROR(((Emisiones_CO2_CO2eq_LA[[#This Row],[Edificios (kilotoneladas CO₂e)]]-E198)/E198)*100,0),0)</f>
        <v>-42.105263157894733</v>
      </c>
      <c r="H199" s="5">
        <v>0.13391770148526899</v>
      </c>
      <c r="I199">
        <v>800</v>
      </c>
      <c r="J199">
        <f>IF(A198=Emisiones_CO2_CO2eq_LA[[#This Row],[País]],IFERROR(Emisiones_CO2_CO2eq_LA[[#This Row],[Industria (kilotoneladas CO₂e)]]-I198,0),0)</f>
        <v>10</v>
      </c>
      <c r="K199" s="5">
        <f>IF(A198=Emisiones_CO2_CO2eq_LA[[#This Row],[País]],IFERROR(((Emisiones_CO2_CO2eq_LA[[#This Row],[Industria (kilotoneladas CO₂e)]]-I198)/I198)*100,0),0)</f>
        <v>1.2658227848101267</v>
      </c>
      <c r="L199" s="5">
        <v>9.7394691989286603E-2</v>
      </c>
      <c r="M199">
        <v>-10010</v>
      </c>
      <c r="N199">
        <f>IF(A198=Emisiones_CO2_CO2eq_LA[[#This Row],[País]],IFERROR(Emisiones_CO2_CO2eq_LA[[#This Row],[UCTUS (kilotoneladas CO₂e)]]-M198,0),0)</f>
        <v>0</v>
      </c>
      <c r="O199" s="5">
        <f>IF(A198=Emisiones_CO2_CO2eq_LA[[#This Row],[País]],IFERROR(((Emisiones_CO2_CO2eq_LA[[#This Row],[UCTUS (kilotoneladas CO₂e)]]-M198)/M198)*100,0),0)</f>
        <v>0</v>
      </c>
      <c r="P199" s="5">
        <v>-1.2186510835159401</v>
      </c>
      <c r="Q199">
        <v>100</v>
      </c>
      <c r="R199">
        <f>IF(A198=Emisiones_CO2_CO2eq_LA[[#This Row],[País]],IFERROR(Emisiones_CO2_CO2eq_LA[[#This Row],[Otras Quemas de Combustible (kilotoneladas CO₂e)]]-Q198,0),0)</f>
        <v>-100</v>
      </c>
      <c r="S199" s="5">
        <f>IF(A198=Emisiones_CO2_CO2eq_LA[[#This Row],[País]],IFERROR(((Emisiones_CO2_CO2eq_LA[[#This Row],[Otras Quemas de Combustible (kilotoneladas CO₂e)]]-Q198)/Q198)*100,0),0)</f>
        <v>-50</v>
      </c>
      <c r="T199" s="5">
        <v>0.01</v>
      </c>
      <c r="U199">
        <v>4900</v>
      </c>
      <c r="V199">
        <f>IF(A198=Emisiones_CO2_CO2eq_LA[[#This Row],[País]],IFERROR(Emisiones_CO2_CO2eq_LA[[#This Row],[Transporte (kilotoneladas CO₂e)]]-U198,0),0)</f>
        <v>400</v>
      </c>
      <c r="W199" s="5">
        <f>IF(A198=Emisiones_CO2_CO2eq_LA[[#This Row],[País]],IFERROR(((Emisiones_CO2_CO2eq_LA[[#This Row],[Transporte (kilotoneladas CO₂e)]]-U198)/U198)*100,0),0)</f>
        <v>8.8888888888888893</v>
      </c>
      <c r="X199" s="5">
        <v>0.59654248843437996</v>
      </c>
      <c r="Y199">
        <v>1000</v>
      </c>
      <c r="Z199">
        <f>IF(A198=Emisiones_CO2_CO2eq_LA[[#This Row],[País]],IFERROR(Emisiones_CO2_CO2eq_LA[[#This Row],[Manufactura y Construcción (kilotoneladas CO₂e)]]-Y198,0),0)</f>
        <v>-300</v>
      </c>
      <c r="AA199" s="5">
        <f>IF(A198=Emisiones_CO2_CO2eq_LA[[#This Row],[País]],IFERROR(((Emisiones_CO2_CO2eq_LA[[#This Row],[Manufactura y Construcción (kilotoneladas CO₂e)]]-Y198)/Y198)*100,0),0)</f>
        <v>-23.076923076923077</v>
      </c>
      <c r="AB199" s="5">
        <v>0.121743364986608</v>
      </c>
      <c r="AC199">
        <v>0</v>
      </c>
      <c r="AD199">
        <f>IF(A198=Emisiones_CO2_CO2eq_LA[[#This Row],[País]],IFERROR(Emisiones_CO2_CO2eq_LA[[#This Row],[Emisiones Fugitivas (kilotoneladas CO₂e)]]-AC198,0),0)</f>
        <v>0</v>
      </c>
      <c r="AE199" s="5">
        <f>IF(A198=Emisiones_CO2_CO2eq_LA[[#This Row],[País]],IFERROR(((Emisiones_CO2_CO2eq_LA[[#This Row],[Emisiones Fugitivas (kilotoneladas CO₂e)]]-AC198)/AC198)*100,0),0)</f>
        <v>0</v>
      </c>
      <c r="AF199" s="5">
        <v>0</v>
      </c>
      <c r="AG199">
        <v>8700</v>
      </c>
      <c r="AH199">
        <f>IF(A198=Emisiones_CO2_CO2eq_LA[[#This Row],[País]],IFERROR(Emisiones_CO2_CO2eq_LA[[#This Row],[Electricidad y Calor (kilotoneladas CO₂e)]]-AG198,0),0)</f>
        <v>2800</v>
      </c>
      <c r="AI199" s="5">
        <f>IF(A198=Emisiones_CO2_CO2eq_LA[[#This Row],[País]],IFERROR(((Emisiones_CO2_CO2eq_LA[[#This Row],[Electricidad y Calor (kilotoneladas CO₂e)]]-AG198)/AG198)*100,0),0)</f>
        <v>47.457627118644069</v>
      </c>
      <c r="AJ199" s="5">
        <v>1.05916727538349</v>
      </c>
    </row>
    <row r="200" spans="1:36" x14ac:dyDescent="0.25">
      <c r="A200" t="s">
        <v>100</v>
      </c>
      <c r="B200" t="s">
        <v>419</v>
      </c>
      <c r="C200" t="s">
        <v>101</v>
      </c>
      <c r="D200">
        <v>1999</v>
      </c>
      <c r="E200">
        <v>1100</v>
      </c>
      <c r="F200">
        <f>IF(A199=Emisiones_CO2_CO2eq_LA[[#This Row],[País]],IFERROR(Emisiones_CO2_CO2eq_LA[[#This Row],[Edificios (kilotoneladas CO₂e)]]-E199,0),0)</f>
        <v>0</v>
      </c>
      <c r="G200" s="5">
        <f>IF(A199=Emisiones_CO2_CO2eq_LA[[#This Row],[País]],IFERROR(((Emisiones_CO2_CO2eq_LA[[#This Row],[Edificios (kilotoneladas CO₂e)]]-E199)/E199)*100,0),0)</f>
        <v>0</v>
      </c>
      <c r="H200" s="5">
        <v>0.1318470574134</v>
      </c>
      <c r="I200">
        <v>970</v>
      </c>
      <c r="J200">
        <f>IF(A199=Emisiones_CO2_CO2eq_LA[[#This Row],[País]],IFERROR(Emisiones_CO2_CO2eq_LA[[#This Row],[Industria (kilotoneladas CO₂e)]]-I199,0),0)</f>
        <v>170</v>
      </c>
      <c r="K200" s="5">
        <f>IF(A199=Emisiones_CO2_CO2eq_LA[[#This Row],[País]],IFERROR(((Emisiones_CO2_CO2eq_LA[[#This Row],[Industria (kilotoneladas CO₂e)]]-I199)/I199)*100,0),0)</f>
        <v>21.25</v>
      </c>
      <c r="L200" s="5">
        <v>0.116265132446362</v>
      </c>
      <c r="M200">
        <v>-10010</v>
      </c>
      <c r="N200">
        <f>IF(A199=Emisiones_CO2_CO2eq_LA[[#This Row],[País]],IFERROR(Emisiones_CO2_CO2eq_LA[[#This Row],[UCTUS (kilotoneladas CO₂e)]]-M199,0),0)</f>
        <v>0</v>
      </c>
      <c r="O200" s="5">
        <f>IF(A199=Emisiones_CO2_CO2eq_LA[[#This Row],[País]],IFERROR(((Emisiones_CO2_CO2eq_LA[[#This Row],[UCTUS (kilotoneladas CO₂e)]]-M199)/M199)*100,0),0)</f>
        <v>0</v>
      </c>
      <c r="P200" s="5">
        <v>-1.19980822246194</v>
      </c>
      <c r="Q200">
        <v>100</v>
      </c>
      <c r="R200">
        <f>IF(A199=Emisiones_CO2_CO2eq_LA[[#This Row],[País]],IFERROR(Emisiones_CO2_CO2eq_LA[[#This Row],[Otras Quemas de Combustible (kilotoneladas CO₂e)]]-Q199,0),0)</f>
        <v>0</v>
      </c>
      <c r="S200" s="5">
        <f>IF(A199=Emisiones_CO2_CO2eq_LA[[#This Row],[País]],IFERROR(((Emisiones_CO2_CO2eq_LA[[#This Row],[Otras Quemas de Combustible (kilotoneladas CO₂e)]]-Q199)/Q199)*100,0),0)</f>
        <v>0</v>
      </c>
      <c r="T200" s="5">
        <v>0.01</v>
      </c>
      <c r="U200">
        <v>5200</v>
      </c>
      <c r="V200">
        <f>IF(A199=Emisiones_CO2_CO2eq_LA[[#This Row],[País]],IFERROR(Emisiones_CO2_CO2eq_LA[[#This Row],[Transporte (kilotoneladas CO₂e)]]-U199,0),0)</f>
        <v>300</v>
      </c>
      <c r="W200" s="5">
        <f>IF(A199=Emisiones_CO2_CO2eq_LA[[#This Row],[País]],IFERROR(((Emisiones_CO2_CO2eq_LA[[#This Row],[Transporte (kilotoneladas CO₂e)]]-U199)/U199)*100,0),0)</f>
        <v>6.1224489795918364</v>
      </c>
      <c r="X200" s="5">
        <v>0.62327699868152897</v>
      </c>
      <c r="Y200">
        <v>1100</v>
      </c>
      <c r="Z200">
        <f>IF(A199=Emisiones_CO2_CO2eq_LA[[#This Row],[País]],IFERROR(Emisiones_CO2_CO2eq_LA[[#This Row],[Manufactura y Construcción (kilotoneladas CO₂e)]]-Y199,0),0)</f>
        <v>100</v>
      </c>
      <c r="AA200" s="5">
        <f>IF(A199=Emisiones_CO2_CO2eq_LA[[#This Row],[País]],IFERROR(((Emisiones_CO2_CO2eq_LA[[#This Row],[Manufactura y Construcción (kilotoneladas CO₂e)]]-Y199)/Y199)*100,0),0)</f>
        <v>10</v>
      </c>
      <c r="AB200" s="5">
        <v>0.1318470574134</v>
      </c>
      <c r="AC200">
        <v>0</v>
      </c>
      <c r="AD200">
        <f>IF(A199=Emisiones_CO2_CO2eq_LA[[#This Row],[País]],IFERROR(Emisiones_CO2_CO2eq_LA[[#This Row],[Emisiones Fugitivas (kilotoneladas CO₂e)]]-AC199,0),0)</f>
        <v>0</v>
      </c>
      <c r="AE200" s="5">
        <f>IF(A199=Emisiones_CO2_CO2eq_LA[[#This Row],[País]],IFERROR(((Emisiones_CO2_CO2eq_LA[[#This Row],[Emisiones Fugitivas (kilotoneladas CO₂e)]]-AC199)/AC199)*100,0),0)</f>
        <v>0</v>
      </c>
      <c r="AF200" s="5">
        <v>0</v>
      </c>
      <c r="AG200">
        <v>9300</v>
      </c>
      <c r="AH200">
        <f>IF(A199=Emisiones_CO2_CO2eq_LA[[#This Row],[País]],IFERROR(Emisiones_CO2_CO2eq_LA[[#This Row],[Electricidad y Calor (kilotoneladas CO₂e)]]-AG199,0),0)</f>
        <v>600</v>
      </c>
      <c r="AI200" s="5">
        <f>IF(A199=Emisiones_CO2_CO2eq_LA[[#This Row],[País]],IFERROR(((Emisiones_CO2_CO2eq_LA[[#This Row],[Electricidad y Calor (kilotoneladas CO₂e)]]-AG199)/AG199)*100,0),0)</f>
        <v>6.8965517241379306</v>
      </c>
      <c r="AJ200" s="5">
        <v>1.1147069399496501</v>
      </c>
    </row>
    <row r="201" spans="1:36" x14ac:dyDescent="0.25">
      <c r="A201" t="s">
        <v>100</v>
      </c>
      <c r="B201" t="s">
        <v>419</v>
      </c>
      <c r="C201" t="s">
        <v>101</v>
      </c>
      <c r="D201">
        <v>2000</v>
      </c>
      <c r="E201">
        <v>1300</v>
      </c>
      <c r="F201">
        <f>IF(A200=Emisiones_CO2_CO2eq_LA[[#This Row],[País]],IFERROR(Emisiones_CO2_CO2eq_LA[[#This Row],[Edificios (kilotoneladas CO₂e)]]-E200,0),0)</f>
        <v>200</v>
      </c>
      <c r="G201" s="5">
        <f>IF(A200=Emisiones_CO2_CO2eq_LA[[#This Row],[País]],IFERROR(((Emisiones_CO2_CO2eq_LA[[#This Row],[Edificios (kilotoneladas CO₂e)]]-E200)/E200)*100,0),0)</f>
        <v>18.181818181818183</v>
      </c>
      <c r="H201" s="5">
        <v>0.15346476212961799</v>
      </c>
      <c r="I201">
        <v>1070</v>
      </c>
      <c r="J201">
        <f>IF(A200=Emisiones_CO2_CO2eq_LA[[#This Row],[País]],IFERROR(Emisiones_CO2_CO2eq_LA[[#This Row],[Industria (kilotoneladas CO₂e)]]-I200,0),0)</f>
        <v>100</v>
      </c>
      <c r="K201" s="5">
        <f>IF(A200=Emisiones_CO2_CO2eq_LA[[#This Row],[País]],IFERROR(((Emisiones_CO2_CO2eq_LA[[#This Row],[Industria (kilotoneladas CO₂e)]]-I200)/I200)*100,0),0)</f>
        <v>10.309278350515463</v>
      </c>
      <c r="L201" s="5">
        <v>0.126313304214378</v>
      </c>
      <c r="M201">
        <v>-10010</v>
      </c>
      <c r="N201">
        <f>IF(A200=Emisiones_CO2_CO2eq_LA[[#This Row],[País]],IFERROR(Emisiones_CO2_CO2eq_LA[[#This Row],[UCTUS (kilotoneladas CO₂e)]]-M200,0),0)</f>
        <v>0</v>
      </c>
      <c r="O201" s="5">
        <f>IF(A200=Emisiones_CO2_CO2eq_LA[[#This Row],[País]],IFERROR(((Emisiones_CO2_CO2eq_LA[[#This Row],[UCTUS (kilotoneladas CO₂e)]]-M200)/M200)*100,0),0)</f>
        <v>0</v>
      </c>
      <c r="P201" s="5">
        <v>-1.18167866839806</v>
      </c>
      <c r="Q201">
        <v>100</v>
      </c>
      <c r="R201">
        <f>IF(A200=Emisiones_CO2_CO2eq_LA[[#This Row],[País]],IFERROR(Emisiones_CO2_CO2eq_LA[[#This Row],[Otras Quemas de Combustible (kilotoneladas CO₂e)]]-Q200,0),0)</f>
        <v>0</v>
      </c>
      <c r="S201" s="5">
        <f>IF(A200=Emisiones_CO2_CO2eq_LA[[#This Row],[País]],IFERROR(((Emisiones_CO2_CO2eq_LA[[#This Row],[Otras Quemas de Combustible (kilotoneladas CO₂e)]]-Q200)/Q200)*100,0),0)</f>
        <v>0</v>
      </c>
      <c r="T201" s="5">
        <v>0.01</v>
      </c>
      <c r="U201">
        <v>5300</v>
      </c>
      <c r="V201">
        <f>IF(A200=Emisiones_CO2_CO2eq_LA[[#This Row],[País]],IFERROR(Emisiones_CO2_CO2eq_LA[[#This Row],[Transporte (kilotoneladas CO₂e)]]-U200,0),0)</f>
        <v>100</v>
      </c>
      <c r="W201" s="5">
        <f>IF(A200=Emisiones_CO2_CO2eq_LA[[#This Row],[País]],IFERROR(((Emisiones_CO2_CO2eq_LA[[#This Row],[Transporte (kilotoneladas CO₂e)]]-U200)/U200)*100,0),0)</f>
        <v>1.9230769230769231</v>
      </c>
      <c r="X201" s="5">
        <v>0.62566403022075301</v>
      </c>
      <c r="Y201">
        <v>1300</v>
      </c>
      <c r="Z201">
        <f>IF(A200=Emisiones_CO2_CO2eq_LA[[#This Row],[País]],IFERROR(Emisiones_CO2_CO2eq_LA[[#This Row],[Manufactura y Construcción (kilotoneladas CO₂e)]]-Y200,0),0)</f>
        <v>200</v>
      </c>
      <c r="AA201" s="5">
        <f>IF(A200=Emisiones_CO2_CO2eq_LA[[#This Row],[País]],IFERROR(((Emisiones_CO2_CO2eq_LA[[#This Row],[Manufactura y Construcción (kilotoneladas CO₂e)]]-Y200)/Y200)*100,0),0)</f>
        <v>18.181818181818183</v>
      </c>
      <c r="AB201" s="5">
        <v>0.15346476212961799</v>
      </c>
      <c r="AC201">
        <v>0</v>
      </c>
      <c r="AD201">
        <f>IF(A200=Emisiones_CO2_CO2eq_LA[[#This Row],[País]],IFERROR(Emisiones_CO2_CO2eq_LA[[#This Row],[Emisiones Fugitivas (kilotoneladas CO₂e)]]-AC200,0),0)</f>
        <v>0</v>
      </c>
      <c r="AE201" s="5">
        <f>IF(A200=Emisiones_CO2_CO2eq_LA[[#This Row],[País]],IFERROR(((Emisiones_CO2_CO2eq_LA[[#This Row],[Emisiones Fugitivas (kilotoneladas CO₂e)]]-AC200)/AC200)*100,0),0)</f>
        <v>0</v>
      </c>
      <c r="AF201" s="5">
        <v>0</v>
      </c>
      <c r="AG201">
        <v>9600</v>
      </c>
      <c r="AH201">
        <f>IF(A200=Emisiones_CO2_CO2eq_LA[[#This Row],[País]],IFERROR(Emisiones_CO2_CO2eq_LA[[#This Row],[Electricidad y Calor (kilotoneladas CO₂e)]]-AG200,0),0)</f>
        <v>300</v>
      </c>
      <c r="AI201" s="5">
        <f>IF(A200=Emisiones_CO2_CO2eq_LA[[#This Row],[País]],IFERROR(((Emisiones_CO2_CO2eq_LA[[#This Row],[Electricidad y Calor (kilotoneladas CO₂e)]]-AG200)/AG200)*100,0),0)</f>
        <v>3.225806451612903</v>
      </c>
      <c r="AJ201" s="5">
        <v>1.1332782434187201</v>
      </c>
    </row>
    <row r="202" spans="1:36" x14ac:dyDescent="0.25">
      <c r="A202" t="s">
        <v>100</v>
      </c>
      <c r="B202" t="s">
        <v>419</v>
      </c>
      <c r="C202" t="s">
        <v>101</v>
      </c>
      <c r="D202">
        <v>2001</v>
      </c>
      <c r="E202">
        <v>1200</v>
      </c>
      <c r="F202">
        <f>IF(A201=Emisiones_CO2_CO2eq_LA[[#This Row],[País]],IFERROR(Emisiones_CO2_CO2eq_LA[[#This Row],[Edificios (kilotoneladas CO₂e)]]-E201,0),0)</f>
        <v>-100</v>
      </c>
      <c r="G202" s="5">
        <f>IF(A201=Emisiones_CO2_CO2eq_LA[[#This Row],[País]],IFERROR(((Emisiones_CO2_CO2eq_LA[[#This Row],[Edificios (kilotoneladas CO₂e)]]-E201)/E201)*100,0),0)</f>
        <v>-7.6923076923076925</v>
      </c>
      <c r="H202" s="5">
        <v>0.13955111059425501</v>
      </c>
      <c r="I202">
        <v>1160</v>
      </c>
      <c r="J202">
        <f>IF(A201=Emisiones_CO2_CO2eq_LA[[#This Row],[País]],IFERROR(Emisiones_CO2_CO2eq_LA[[#This Row],[Industria (kilotoneladas CO₂e)]]-I201,0),0)</f>
        <v>90</v>
      </c>
      <c r="K202" s="5">
        <f>IF(A201=Emisiones_CO2_CO2eq_LA[[#This Row],[País]],IFERROR(((Emisiones_CO2_CO2eq_LA[[#This Row],[Industria (kilotoneladas CO₂e)]]-I201)/I201)*100,0),0)</f>
        <v>8.4112149532710276</v>
      </c>
      <c r="L202" s="5">
        <v>0.13489940690777899</v>
      </c>
      <c r="M202">
        <v>-8650</v>
      </c>
      <c r="N202">
        <f>IF(A201=Emisiones_CO2_CO2eq_LA[[#This Row],[País]],IFERROR(Emisiones_CO2_CO2eq_LA[[#This Row],[UCTUS (kilotoneladas CO₂e)]]-M201,0),0)</f>
        <v>1360</v>
      </c>
      <c r="O202" s="5">
        <f>IF(A201=Emisiones_CO2_CO2eq_LA[[#This Row],[País]],IFERROR(((Emisiones_CO2_CO2eq_LA[[#This Row],[UCTUS (kilotoneladas CO₂e)]]-M201)/M201)*100,0),0)</f>
        <v>-13.586413586413586</v>
      </c>
      <c r="P202" s="5">
        <v>-1.0059309222002499</v>
      </c>
      <c r="Q202">
        <v>200</v>
      </c>
      <c r="R202">
        <f>IF(A201=Emisiones_CO2_CO2eq_LA[[#This Row],[País]],IFERROR(Emisiones_CO2_CO2eq_LA[[#This Row],[Otras Quemas de Combustible (kilotoneladas CO₂e)]]-Q201,0),0)</f>
        <v>100</v>
      </c>
      <c r="S202" s="5">
        <f>IF(A201=Emisiones_CO2_CO2eq_LA[[#This Row],[País]],IFERROR(((Emisiones_CO2_CO2eq_LA[[#This Row],[Otras Quemas de Combustible (kilotoneladas CO₂e)]]-Q201)/Q201)*100,0),0)</f>
        <v>100</v>
      </c>
      <c r="T202" s="5">
        <v>0.02</v>
      </c>
      <c r="U202">
        <v>5300</v>
      </c>
      <c r="V202">
        <f>IF(A201=Emisiones_CO2_CO2eq_LA[[#This Row],[País]],IFERROR(Emisiones_CO2_CO2eq_LA[[#This Row],[Transporte (kilotoneladas CO₂e)]]-U201,0),0)</f>
        <v>0</v>
      </c>
      <c r="W202" s="5">
        <f>IF(A201=Emisiones_CO2_CO2eq_LA[[#This Row],[País]],IFERROR(((Emisiones_CO2_CO2eq_LA[[#This Row],[Transporte (kilotoneladas CO₂e)]]-U201)/U201)*100,0),0)</f>
        <v>0</v>
      </c>
      <c r="X202" s="5">
        <v>0.61635073845795996</v>
      </c>
      <c r="Y202">
        <v>1300</v>
      </c>
      <c r="Z202">
        <f>IF(A201=Emisiones_CO2_CO2eq_LA[[#This Row],[País]],IFERROR(Emisiones_CO2_CO2eq_LA[[#This Row],[Manufactura y Construcción (kilotoneladas CO₂e)]]-Y201,0),0)</f>
        <v>0</v>
      </c>
      <c r="AA202" s="5">
        <f>IF(A201=Emisiones_CO2_CO2eq_LA[[#This Row],[País]],IFERROR(((Emisiones_CO2_CO2eq_LA[[#This Row],[Manufactura y Construcción (kilotoneladas CO₂e)]]-Y201)/Y201)*100,0),0)</f>
        <v>0</v>
      </c>
      <c r="AB202" s="5">
        <v>0.151180369810443</v>
      </c>
      <c r="AC202">
        <v>0</v>
      </c>
      <c r="AD202">
        <f>IF(A201=Emisiones_CO2_CO2eq_LA[[#This Row],[País]],IFERROR(Emisiones_CO2_CO2eq_LA[[#This Row],[Emisiones Fugitivas (kilotoneladas CO₂e)]]-AC201,0),0)</f>
        <v>0</v>
      </c>
      <c r="AE202" s="5">
        <f>IF(A201=Emisiones_CO2_CO2eq_LA[[#This Row],[País]],IFERROR(((Emisiones_CO2_CO2eq_LA[[#This Row],[Emisiones Fugitivas (kilotoneladas CO₂e)]]-AC201)/AC201)*100,0),0)</f>
        <v>0</v>
      </c>
      <c r="AF202" s="5">
        <v>0</v>
      </c>
      <c r="AG202">
        <v>9900</v>
      </c>
      <c r="AH202">
        <f>IF(A201=Emisiones_CO2_CO2eq_LA[[#This Row],[País]],IFERROR(Emisiones_CO2_CO2eq_LA[[#This Row],[Electricidad y Calor (kilotoneladas CO₂e)]]-AG201,0),0)</f>
        <v>300</v>
      </c>
      <c r="AI202" s="5">
        <f>IF(A201=Emisiones_CO2_CO2eq_LA[[#This Row],[País]],IFERROR(((Emisiones_CO2_CO2eq_LA[[#This Row],[Electricidad y Calor (kilotoneladas CO₂e)]]-AG201)/AG201)*100,0),0)</f>
        <v>3.125</v>
      </c>
      <c r="AJ202" s="5">
        <v>1.1512966624026</v>
      </c>
    </row>
    <row r="203" spans="1:36" x14ac:dyDescent="0.25">
      <c r="A203" t="s">
        <v>100</v>
      </c>
      <c r="B203" t="s">
        <v>419</v>
      </c>
      <c r="C203" t="s">
        <v>101</v>
      </c>
      <c r="D203">
        <v>2002</v>
      </c>
      <c r="E203">
        <v>1100</v>
      </c>
      <c r="F203">
        <f>IF(A202=Emisiones_CO2_CO2eq_LA[[#This Row],[País]],IFERROR(Emisiones_CO2_CO2eq_LA[[#This Row],[Edificios (kilotoneladas CO₂e)]]-E202,0),0)</f>
        <v>-100</v>
      </c>
      <c r="G203" s="5">
        <f>IF(A202=Emisiones_CO2_CO2eq_LA[[#This Row],[País]],IFERROR(((Emisiones_CO2_CO2eq_LA[[#This Row],[Edificios (kilotoneladas CO₂e)]]-E202)/E202)*100,0),0)</f>
        <v>-8.3333333333333321</v>
      </c>
      <c r="H203" s="5">
        <v>0.12607449856733499</v>
      </c>
      <c r="I203">
        <v>1280</v>
      </c>
      <c r="J203">
        <f>IF(A202=Emisiones_CO2_CO2eq_LA[[#This Row],[País]],IFERROR(Emisiones_CO2_CO2eq_LA[[#This Row],[Industria (kilotoneladas CO₂e)]]-I202,0),0)</f>
        <v>120</v>
      </c>
      <c r="K203" s="5">
        <f>IF(A202=Emisiones_CO2_CO2eq_LA[[#This Row],[País]],IFERROR(((Emisiones_CO2_CO2eq_LA[[#This Row],[Industria (kilotoneladas CO₂e)]]-I202)/I202)*100,0),0)</f>
        <v>10.344827586206897</v>
      </c>
      <c r="L203" s="5">
        <v>0.14670487106017099</v>
      </c>
      <c r="M203">
        <v>-8650</v>
      </c>
      <c r="N203">
        <f>IF(A202=Emisiones_CO2_CO2eq_LA[[#This Row],[País]],IFERROR(Emisiones_CO2_CO2eq_LA[[#This Row],[UCTUS (kilotoneladas CO₂e)]]-M202,0),0)</f>
        <v>0</v>
      </c>
      <c r="O203" s="5">
        <f>IF(A202=Emisiones_CO2_CO2eq_LA[[#This Row],[País]],IFERROR(((Emisiones_CO2_CO2eq_LA[[#This Row],[UCTUS (kilotoneladas CO₂e)]]-M202)/M202)*100,0),0)</f>
        <v>0</v>
      </c>
      <c r="P203" s="5">
        <v>-0.99140401146131796</v>
      </c>
      <c r="Q203">
        <v>200</v>
      </c>
      <c r="R203">
        <f>IF(A202=Emisiones_CO2_CO2eq_LA[[#This Row],[País]],IFERROR(Emisiones_CO2_CO2eq_LA[[#This Row],[Otras Quemas de Combustible (kilotoneladas CO₂e)]]-Q202,0),0)</f>
        <v>0</v>
      </c>
      <c r="S203" s="5">
        <f>IF(A202=Emisiones_CO2_CO2eq_LA[[#This Row],[País]],IFERROR(((Emisiones_CO2_CO2eq_LA[[#This Row],[Otras Quemas de Combustible (kilotoneladas CO₂e)]]-Q202)/Q202)*100,0),0)</f>
        <v>0</v>
      </c>
      <c r="T203" s="5">
        <v>0.02</v>
      </c>
      <c r="U203">
        <v>5700</v>
      </c>
      <c r="V203">
        <f>IF(A202=Emisiones_CO2_CO2eq_LA[[#This Row],[País]],IFERROR(Emisiones_CO2_CO2eq_LA[[#This Row],[Transporte (kilotoneladas CO₂e)]]-U202,0),0)</f>
        <v>400</v>
      </c>
      <c r="W203" s="5">
        <f>IF(A202=Emisiones_CO2_CO2eq_LA[[#This Row],[País]],IFERROR(((Emisiones_CO2_CO2eq_LA[[#This Row],[Transporte (kilotoneladas CO₂e)]]-U202)/U202)*100,0),0)</f>
        <v>7.5471698113207548</v>
      </c>
      <c r="X203" s="5">
        <v>0.653295128939828</v>
      </c>
      <c r="Y203">
        <v>2100</v>
      </c>
      <c r="Z203">
        <f>IF(A202=Emisiones_CO2_CO2eq_LA[[#This Row],[País]],IFERROR(Emisiones_CO2_CO2eq_LA[[#This Row],[Manufactura y Construcción (kilotoneladas CO₂e)]]-Y202,0),0)</f>
        <v>800</v>
      </c>
      <c r="AA203" s="5">
        <f>IF(A202=Emisiones_CO2_CO2eq_LA[[#This Row],[País]],IFERROR(((Emisiones_CO2_CO2eq_LA[[#This Row],[Manufactura y Construcción (kilotoneladas CO₂e)]]-Y202)/Y202)*100,0),0)</f>
        <v>61.53846153846154</v>
      </c>
      <c r="AB203" s="5">
        <v>0.24068767908309399</v>
      </c>
      <c r="AC203">
        <v>0</v>
      </c>
      <c r="AD203">
        <f>IF(A202=Emisiones_CO2_CO2eq_LA[[#This Row],[País]],IFERROR(Emisiones_CO2_CO2eq_LA[[#This Row],[Emisiones Fugitivas (kilotoneladas CO₂e)]]-AC202,0),0)</f>
        <v>0</v>
      </c>
      <c r="AE203" s="5">
        <f>IF(A202=Emisiones_CO2_CO2eq_LA[[#This Row],[País]],IFERROR(((Emisiones_CO2_CO2eq_LA[[#This Row],[Emisiones Fugitivas (kilotoneladas CO₂e)]]-AC202)/AC202)*100,0),0)</f>
        <v>0</v>
      </c>
      <c r="AF203" s="5">
        <v>0</v>
      </c>
      <c r="AG203">
        <v>10500</v>
      </c>
      <c r="AH203">
        <f>IF(A202=Emisiones_CO2_CO2eq_LA[[#This Row],[País]],IFERROR(Emisiones_CO2_CO2eq_LA[[#This Row],[Electricidad y Calor (kilotoneladas CO₂e)]]-AG202,0),0)</f>
        <v>600</v>
      </c>
      <c r="AI203" s="5">
        <f>IF(A202=Emisiones_CO2_CO2eq_LA[[#This Row],[País]],IFERROR(((Emisiones_CO2_CO2eq_LA[[#This Row],[Electricidad y Calor (kilotoneladas CO₂e)]]-AG202)/AG202)*100,0),0)</f>
        <v>6.0606060606060606</v>
      </c>
      <c r="AJ203" s="5">
        <v>1.2034383954154699</v>
      </c>
    </row>
    <row r="204" spans="1:36" x14ac:dyDescent="0.25">
      <c r="A204" t="s">
        <v>100</v>
      </c>
      <c r="B204" t="s">
        <v>419</v>
      </c>
      <c r="C204" t="s">
        <v>101</v>
      </c>
      <c r="D204">
        <v>2003</v>
      </c>
      <c r="E204">
        <v>1000</v>
      </c>
      <c r="F204">
        <f>IF(A203=Emisiones_CO2_CO2eq_LA[[#This Row],[País]],IFERROR(Emisiones_CO2_CO2eq_LA[[#This Row],[Edificios (kilotoneladas CO₂e)]]-E203,0),0)</f>
        <v>-100</v>
      </c>
      <c r="G204" s="5">
        <f>IF(A203=Emisiones_CO2_CO2eq_LA[[#This Row],[País]],IFERROR(((Emisiones_CO2_CO2eq_LA[[#This Row],[Edificios (kilotoneladas CO₂e)]]-E203)/E203)*100,0),0)</f>
        <v>-9.0909090909090917</v>
      </c>
      <c r="H204" s="5">
        <v>0.112994350282485</v>
      </c>
      <c r="I204">
        <v>1210</v>
      </c>
      <c r="J204">
        <f>IF(A203=Emisiones_CO2_CO2eq_LA[[#This Row],[País]],IFERROR(Emisiones_CO2_CO2eq_LA[[#This Row],[Industria (kilotoneladas CO₂e)]]-I203,0),0)</f>
        <v>-70</v>
      </c>
      <c r="K204" s="5">
        <f>IF(A203=Emisiones_CO2_CO2eq_LA[[#This Row],[País]],IFERROR(((Emisiones_CO2_CO2eq_LA[[#This Row],[Industria (kilotoneladas CO₂e)]]-I203)/I203)*100,0),0)</f>
        <v>-5.46875</v>
      </c>
      <c r="L204" s="5">
        <v>0.13672316384180699</v>
      </c>
      <c r="M204">
        <v>-8650</v>
      </c>
      <c r="N204">
        <f>IF(A203=Emisiones_CO2_CO2eq_LA[[#This Row],[País]],IFERROR(Emisiones_CO2_CO2eq_LA[[#This Row],[UCTUS (kilotoneladas CO₂e)]]-M203,0),0)</f>
        <v>0</v>
      </c>
      <c r="O204" s="5">
        <f>IF(A203=Emisiones_CO2_CO2eq_LA[[#This Row],[País]],IFERROR(((Emisiones_CO2_CO2eq_LA[[#This Row],[UCTUS (kilotoneladas CO₂e)]]-M203)/M203)*100,0),0)</f>
        <v>0</v>
      </c>
      <c r="P204" s="5">
        <v>-0.97740112994350203</v>
      </c>
      <c r="Q204">
        <v>100</v>
      </c>
      <c r="R204">
        <f>IF(A203=Emisiones_CO2_CO2eq_LA[[#This Row],[País]],IFERROR(Emisiones_CO2_CO2eq_LA[[#This Row],[Otras Quemas de Combustible (kilotoneladas CO₂e)]]-Q203,0),0)</f>
        <v>-100</v>
      </c>
      <c r="S204" s="5">
        <f>IF(A203=Emisiones_CO2_CO2eq_LA[[#This Row],[País]],IFERROR(((Emisiones_CO2_CO2eq_LA[[#This Row],[Otras Quemas de Combustible (kilotoneladas CO₂e)]]-Q203)/Q203)*100,0),0)</f>
        <v>-50</v>
      </c>
      <c r="T204" s="5">
        <v>0.01</v>
      </c>
      <c r="U204">
        <v>5200</v>
      </c>
      <c r="V204">
        <f>IF(A203=Emisiones_CO2_CO2eq_LA[[#This Row],[País]],IFERROR(Emisiones_CO2_CO2eq_LA[[#This Row],[Transporte (kilotoneladas CO₂e)]]-U203,0),0)</f>
        <v>-500</v>
      </c>
      <c r="W204" s="5">
        <f>IF(A203=Emisiones_CO2_CO2eq_LA[[#This Row],[País]],IFERROR(((Emisiones_CO2_CO2eq_LA[[#This Row],[Transporte (kilotoneladas CO₂e)]]-U203)/U203)*100,0),0)</f>
        <v>-8.7719298245614024</v>
      </c>
      <c r="X204" s="5">
        <v>0.58757062146892602</v>
      </c>
      <c r="Y204">
        <v>2100</v>
      </c>
      <c r="Z204">
        <f>IF(A203=Emisiones_CO2_CO2eq_LA[[#This Row],[País]],IFERROR(Emisiones_CO2_CO2eq_LA[[#This Row],[Manufactura y Construcción (kilotoneladas CO₂e)]]-Y203,0),0)</f>
        <v>0</v>
      </c>
      <c r="AA204" s="5">
        <f>IF(A203=Emisiones_CO2_CO2eq_LA[[#This Row],[País]],IFERROR(((Emisiones_CO2_CO2eq_LA[[#This Row],[Manufactura y Construcción (kilotoneladas CO₂e)]]-Y203)/Y203)*100,0),0)</f>
        <v>0</v>
      </c>
      <c r="AB204" s="5">
        <v>0.23728813559322001</v>
      </c>
      <c r="AC204">
        <v>0</v>
      </c>
      <c r="AD204">
        <f>IF(A203=Emisiones_CO2_CO2eq_LA[[#This Row],[País]],IFERROR(Emisiones_CO2_CO2eq_LA[[#This Row],[Emisiones Fugitivas (kilotoneladas CO₂e)]]-AC203,0),0)</f>
        <v>0</v>
      </c>
      <c r="AE204" s="5">
        <f>IF(A203=Emisiones_CO2_CO2eq_LA[[#This Row],[País]],IFERROR(((Emisiones_CO2_CO2eq_LA[[#This Row],[Emisiones Fugitivas (kilotoneladas CO₂e)]]-AC203)/AC203)*100,0),0)</f>
        <v>0</v>
      </c>
      <c r="AF204" s="5">
        <v>0</v>
      </c>
      <c r="AG204">
        <v>9200</v>
      </c>
      <c r="AH204">
        <f>IF(A203=Emisiones_CO2_CO2eq_LA[[#This Row],[País]],IFERROR(Emisiones_CO2_CO2eq_LA[[#This Row],[Electricidad y Calor (kilotoneladas CO₂e)]]-AG203,0),0)</f>
        <v>-1300</v>
      </c>
      <c r="AI204" s="5">
        <f>IF(A203=Emisiones_CO2_CO2eq_LA[[#This Row],[País]],IFERROR(((Emisiones_CO2_CO2eq_LA[[#This Row],[Electricidad y Calor (kilotoneladas CO₂e)]]-AG203)/AG203)*100,0),0)</f>
        <v>-12.380952380952381</v>
      </c>
      <c r="AJ204" s="5">
        <v>1.03954802259887</v>
      </c>
    </row>
    <row r="205" spans="1:36" x14ac:dyDescent="0.25">
      <c r="A205" t="s">
        <v>100</v>
      </c>
      <c r="B205" t="s">
        <v>419</v>
      </c>
      <c r="C205" t="s">
        <v>101</v>
      </c>
      <c r="D205">
        <v>2004</v>
      </c>
      <c r="E205">
        <v>1100</v>
      </c>
      <c r="F205">
        <f>IF(A204=Emisiones_CO2_CO2eq_LA[[#This Row],[País]],IFERROR(Emisiones_CO2_CO2eq_LA[[#This Row],[Edificios (kilotoneladas CO₂e)]]-E204,0),0)</f>
        <v>100</v>
      </c>
      <c r="G205" s="5">
        <f>IF(A204=Emisiones_CO2_CO2eq_LA[[#This Row],[País]],IFERROR(((Emisiones_CO2_CO2eq_LA[[#This Row],[Edificios (kilotoneladas CO₂e)]]-E204)/E204)*100,0),0)</f>
        <v>10</v>
      </c>
      <c r="H205" s="5">
        <v>0.122576331624693</v>
      </c>
      <c r="I205">
        <v>1100</v>
      </c>
      <c r="J205">
        <f>IF(A204=Emisiones_CO2_CO2eq_LA[[#This Row],[País]],IFERROR(Emisiones_CO2_CO2eq_LA[[#This Row],[Industria (kilotoneladas CO₂e)]]-I204,0),0)</f>
        <v>-110</v>
      </c>
      <c r="K205" s="5">
        <f>IF(A204=Emisiones_CO2_CO2eq_LA[[#This Row],[País]],IFERROR(((Emisiones_CO2_CO2eq_LA[[#This Row],[Industria (kilotoneladas CO₂e)]]-I204)/I204)*100,0),0)</f>
        <v>-9.0909090909090917</v>
      </c>
      <c r="L205" s="5">
        <v>0.122576331624693</v>
      </c>
      <c r="M205">
        <v>-8650</v>
      </c>
      <c r="N205">
        <f>IF(A204=Emisiones_CO2_CO2eq_LA[[#This Row],[País]],IFERROR(Emisiones_CO2_CO2eq_LA[[#This Row],[UCTUS (kilotoneladas CO₂e)]]-M204,0),0)</f>
        <v>0</v>
      </c>
      <c r="O205" s="5">
        <f>IF(A204=Emisiones_CO2_CO2eq_LA[[#This Row],[País]],IFERROR(((Emisiones_CO2_CO2eq_LA[[#This Row],[UCTUS (kilotoneladas CO₂e)]]-M204)/M204)*100,0),0)</f>
        <v>0</v>
      </c>
      <c r="P205" s="5">
        <v>-0.96389569868508995</v>
      </c>
      <c r="Q205">
        <v>200</v>
      </c>
      <c r="R205">
        <f>IF(A204=Emisiones_CO2_CO2eq_LA[[#This Row],[País]],IFERROR(Emisiones_CO2_CO2eq_LA[[#This Row],[Otras Quemas de Combustible (kilotoneladas CO₂e)]]-Q204,0),0)</f>
        <v>100</v>
      </c>
      <c r="S205" s="5">
        <f>IF(A204=Emisiones_CO2_CO2eq_LA[[#This Row],[País]],IFERROR(((Emisiones_CO2_CO2eq_LA[[#This Row],[Otras Quemas de Combustible (kilotoneladas CO₂e)]]-Q204)/Q204)*100,0),0)</f>
        <v>100</v>
      </c>
      <c r="T205" s="5">
        <v>0.02</v>
      </c>
      <c r="U205">
        <v>5300</v>
      </c>
      <c r="V205">
        <f>IF(A204=Emisiones_CO2_CO2eq_LA[[#This Row],[País]],IFERROR(Emisiones_CO2_CO2eq_LA[[#This Row],[Transporte (kilotoneladas CO₂e)]]-U204,0),0)</f>
        <v>100</v>
      </c>
      <c r="W205" s="5">
        <f>IF(A204=Emisiones_CO2_CO2eq_LA[[#This Row],[País]],IFERROR(((Emisiones_CO2_CO2eq_LA[[#This Row],[Transporte (kilotoneladas CO₂e)]]-U204)/U204)*100,0),0)</f>
        <v>1.9230769230769231</v>
      </c>
      <c r="X205" s="5">
        <v>0.59059505237352306</v>
      </c>
      <c r="Y205">
        <v>1600</v>
      </c>
      <c r="Z205">
        <f>IF(A204=Emisiones_CO2_CO2eq_LA[[#This Row],[País]],IFERROR(Emisiones_CO2_CO2eq_LA[[#This Row],[Manufactura y Construcción (kilotoneladas CO₂e)]]-Y204,0),0)</f>
        <v>-500</v>
      </c>
      <c r="AA205" s="5">
        <f>IF(A204=Emisiones_CO2_CO2eq_LA[[#This Row],[País]],IFERROR(((Emisiones_CO2_CO2eq_LA[[#This Row],[Manufactura y Construcción (kilotoneladas CO₂e)]]-Y204)/Y204)*100,0),0)</f>
        <v>-23.809523809523807</v>
      </c>
      <c r="AB205" s="5">
        <v>0.178292845999554</v>
      </c>
      <c r="AC205">
        <v>0</v>
      </c>
      <c r="AD205">
        <f>IF(A204=Emisiones_CO2_CO2eq_LA[[#This Row],[País]],IFERROR(Emisiones_CO2_CO2eq_LA[[#This Row],[Emisiones Fugitivas (kilotoneladas CO₂e)]]-AC204,0),0)</f>
        <v>0</v>
      </c>
      <c r="AE205" s="5">
        <f>IF(A204=Emisiones_CO2_CO2eq_LA[[#This Row],[País]],IFERROR(((Emisiones_CO2_CO2eq_LA[[#This Row],[Emisiones Fugitivas (kilotoneladas CO₂e)]]-AC204)/AC204)*100,0),0)</f>
        <v>0</v>
      </c>
      <c r="AF205" s="5">
        <v>0</v>
      </c>
      <c r="AG205">
        <v>8100</v>
      </c>
      <c r="AH205">
        <f>IF(A204=Emisiones_CO2_CO2eq_LA[[#This Row],[País]],IFERROR(Emisiones_CO2_CO2eq_LA[[#This Row],[Electricidad y Calor (kilotoneladas CO₂e)]]-AG204,0),0)</f>
        <v>-1100</v>
      </c>
      <c r="AI205" s="5">
        <f>IF(A204=Emisiones_CO2_CO2eq_LA[[#This Row],[País]],IFERROR(((Emisiones_CO2_CO2eq_LA[[#This Row],[Electricidad y Calor (kilotoneladas CO₂e)]]-AG204)/AG204)*100,0),0)</f>
        <v>-11.956521739130435</v>
      </c>
      <c r="AJ205" s="5">
        <v>0.90260753287274298</v>
      </c>
    </row>
    <row r="206" spans="1:36" x14ac:dyDescent="0.25">
      <c r="A206" t="s">
        <v>100</v>
      </c>
      <c r="B206" t="s">
        <v>419</v>
      </c>
      <c r="C206" t="s">
        <v>101</v>
      </c>
      <c r="D206">
        <v>2005</v>
      </c>
      <c r="E206">
        <v>1100</v>
      </c>
      <c r="F206">
        <f>IF(A205=Emisiones_CO2_CO2eq_LA[[#This Row],[País]],IFERROR(Emisiones_CO2_CO2eq_LA[[#This Row],[Edificios (kilotoneladas CO₂e)]]-E205,0),0)</f>
        <v>0</v>
      </c>
      <c r="G206" s="5">
        <f>IF(A205=Emisiones_CO2_CO2eq_LA[[#This Row],[País]],IFERROR(((Emisiones_CO2_CO2eq_LA[[#This Row],[Edificios (kilotoneladas CO₂e)]]-E205)/E205)*100,0),0)</f>
        <v>0</v>
      </c>
      <c r="H206" s="5">
        <v>0.12091898428053199</v>
      </c>
      <c r="I206">
        <v>1140</v>
      </c>
      <c r="J206">
        <f>IF(A205=Emisiones_CO2_CO2eq_LA[[#This Row],[País]],IFERROR(Emisiones_CO2_CO2eq_LA[[#This Row],[Industria (kilotoneladas CO₂e)]]-I205,0),0)</f>
        <v>40</v>
      </c>
      <c r="K206" s="5">
        <f>IF(A205=Emisiones_CO2_CO2eq_LA[[#This Row],[País]],IFERROR(((Emisiones_CO2_CO2eq_LA[[#This Row],[Industria (kilotoneladas CO₂e)]]-I205)/I205)*100,0),0)</f>
        <v>3.6363636363636362</v>
      </c>
      <c r="L206" s="5">
        <v>0.12531603825436899</v>
      </c>
      <c r="M206">
        <v>-8650</v>
      </c>
      <c r="N206">
        <f>IF(A205=Emisiones_CO2_CO2eq_LA[[#This Row],[País]],IFERROR(Emisiones_CO2_CO2eq_LA[[#This Row],[UCTUS (kilotoneladas CO₂e)]]-M205,0),0)</f>
        <v>0</v>
      </c>
      <c r="O206" s="5">
        <f>IF(A205=Emisiones_CO2_CO2eq_LA[[#This Row],[País]],IFERROR(((Emisiones_CO2_CO2eq_LA[[#This Row],[UCTUS (kilotoneladas CO₂e)]]-M205)/M205)*100,0),0)</f>
        <v>0</v>
      </c>
      <c r="P206" s="5">
        <v>-0.95086292184236498</v>
      </c>
      <c r="Q206">
        <v>200</v>
      </c>
      <c r="R206">
        <f>IF(A205=Emisiones_CO2_CO2eq_LA[[#This Row],[País]],IFERROR(Emisiones_CO2_CO2eq_LA[[#This Row],[Otras Quemas de Combustible (kilotoneladas CO₂e)]]-Q205,0),0)</f>
        <v>0</v>
      </c>
      <c r="S206" s="5">
        <f>IF(A205=Emisiones_CO2_CO2eq_LA[[#This Row],[País]],IFERROR(((Emisiones_CO2_CO2eq_LA[[#This Row],[Otras Quemas de Combustible (kilotoneladas CO₂e)]]-Q205)/Q205)*100,0),0)</f>
        <v>0</v>
      </c>
      <c r="T206" s="5">
        <v>0.02</v>
      </c>
      <c r="U206">
        <v>5500</v>
      </c>
      <c r="V206">
        <f>IF(A205=Emisiones_CO2_CO2eq_LA[[#This Row],[País]],IFERROR(Emisiones_CO2_CO2eq_LA[[#This Row],[Transporte (kilotoneladas CO₂e)]]-U205,0),0)</f>
        <v>200</v>
      </c>
      <c r="W206" s="5">
        <f>IF(A205=Emisiones_CO2_CO2eq_LA[[#This Row],[País]],IFERROR(((Emisiones_CO2_CO2eq_LA[[#This Row],[Transporte (kilotoneladas CO₂e)]]-U205)/U205)*100,0),0)</f>
        <v>3.7735849056603774</v>
      </c>
      <c r="X206" s="5">
        <v>0.60459492140266002</v>
      </c>
      <c r="Y206">
        <v>1800</v>
      </c>
      <c r="Z206">
        <f>IF(A205=Emisiones_CO2_CO2eq_LA[[#This Row],[País]],IFERROR(Emisiones_CO2_CO2eq_LA[[#This Row],[Manufactura y Construcción (kilotoneladas CO₂e)]]-Y205,0),0)</f>
        <v>200</v>
      </c>
      <c r="AA206" s="5">
        <f>IF(A205=Emisiones_CO2_CO2eq_LA[[#This Row],[País]],IFERROR(((Emisiones_CO2_CO2eq_LA[[#This Row],[Manufactura y Construcción (kilotoneladas CO₂e)]]-Y205)/Y205)*100,0),0)</f>
        <v>12.5</v>
      </c>
      <c r="AB206" s="5">
        <v>0.19786742882268801</v>
      </c>
      <c r="AC206">
        <v>0</v>
      </c>
      <c r="AD206">
        <f>IF(A205=Emisiones_CO2_CO2eq_LA[[#This Row],[País]],IFERROR(Emisiones_CO2_CO2eq_LA[[#This Row],[Emisiones Fugitivas (kilotoneladas CO₂e)]]-AC205,0),0)</f>
        <v>0</v>
      </c>
      <c r="AE206" s="5">
        <f>IF(A205=Emisiones_CO2_CO2eq_LA[[#This Row],[País]],IFERROR(((Emisiones_CO2_CO2eq_LA[[#This Row],[Emisiones Fugitivas (kilotoneladas CO₂e)]]-AC205)/AC205)*100,0),0)</f>
        <v>0</v>
      </c>
      <c r="AF206" s="5">
        <v>0</v>
      </c>
      <c r="AG206">
        <v>8600</v>
      </c>
      <c r="AH206">
        <f>IF(A205=Emisiones_CO2_CO2eq_LA[[#This Row],[País]],IFERROR(Emisiones_CO2_CO2eq_LA[[#This Row],[Electricidad y Calor (kilotoneladas CO₂e)]]-AG205,0),0)</f>
        <v>500</v>
      </c>
      <c r="AI206" s="5">
        <f>IF(A205=Emisiones_CO2_CO2eq_LA[[#This Row],[País]],IFERROR(((Emisiones_CO2_CO2eq_LA[[#This Row],[Electricidad y Calor (kilotoneladas CO₂e)]]-AG205)/AG205)*100,0),0)</f>
        <v>6.1728395061728394</v>
      </c>
      <c r="AJ206" s="5">
        <v>0.94536660437506803</v>
      </c>
    </row>
    <row r="207" spans="1:36" x14ac:dyDescent="0.25">
      <c r="A207" t="s">
        <v>100</v>
      </c>
      <c r="B207" t="s">
        <v>419</v>
      </c>
      <c r="C207" t="s">
        <v>101</v>
      </c>
      <c r="D207">
        <v>2006</v>
      </c>
      <c r="E207">
        <v>1300</v>
      </c>
      <c r="F207">
        <f>IF(A206=Emisiones_CO2_CO2eq_LA[[#This Row],[País]],IFERROR(Emisiones_CO2_CO2eq_LA[[#This Row],[Edificios (kilotoneladas CO₂e)]]-E206,0),0)</f>
        <v>200</v>
      </c>
      <c r="G207" s="5">
        <f>IF(A206=Emisiones_CO2_CO2eq_LA[[#This Row],[País]],IFERROR(((Emisiones_CO2_CO2eq_LA[[#This Row],[Edificios (kilotoneladas CO₂e)]]-E206)/E206)*100,0),0)</f>
        <v>18.181818181818183</v>
      </c>
      <c r="H207" s="5">
        <v>0.14101312506779401</v>
      </c>
      <c r="I207">
        <v>1540</v>
      </c>
      <c r="J207">
        <f>IF(A206=Emisiones_CO2_CO2eq_LA[[#This Row],[País]],IFERROR(Emisiones_CO2_CO2eq_LA[[#This Row],[Industria (kilotoneladas CO₂e)]]-I206,0),0)</f>
        <v>400</v>
      </c>
      <c r="K207" s="5">
        <f>IF(A206=Emisiones_CO2_CO2eq_LA[[#This Row],[País]],IFERROR(((Emisiones_CO2_CO2eq_LA[[#This Row],[Industria (kilotoneladas CO₂e)]]-I206)/I206)*100,0),0)</f>
        <v>35.087719298245609</v>
      </c>
      <c r="L207" s="5">
        <v>0.16704631738800299</v>
      </c>
      <c r="M207">
        <v>-8730</v>
      </c>
      <c r="N207">
        <f>IF(A206=Emisiones_CO2_CO2eq_LA[[#This Row],[País]],IFERROR(Emisiones_CO2_CO2eq_LA[[#This Row],[UCTUS (kilotoneladas CO₂e)]]-M206,0),0)</f>
        <v>-80</v>
      </c>
      <c r="O207" s="5">
        <f>IF(A206=Emisiones_CO2_CO2eq_LA[[#This Row],[País]],IFERROR(((Emisiones_CO2_CO2eq_LA[[#This Row],[UCTUS (kilotoneladas CO₂e)]]-M206)/M206)*100,0),0)</f>
        <v>0.92485549132947986</v>
      </c>
      <c r="P207" s="5">
        <v>-0.94695737064757501</v>
      </c>
      <c r="Q207">
        <v>200</v>
      </c>
      <c r="R207">
        <f>IF(A206=Emisiones_CO2_CO2eq_LA[[#This Row],[País]],IFERROR(Emisiones_CO2_CO2eq_LA[[#This Row],[Otras Quemas de Combustible (kilotoneladas CO₂e)]]-Q206,0),0)</f>
        <v>0</v>
      </c>
      <c r="S207" s="5">
        <f>IF(A206=Emisiones_CO2_CO2eq_LA[[#This Row],[País]],IFERROR(((Emisiones_CO2_CO2eq_LA[[#This Row],[Otras Quemas de Combustible (kilotoneladas CO₂e)]]-Q206)/Q206)*100,0),0)</f>
        <v>0</v>
      </c>
      <c r="T207" s="5">
        <v>0.02</v>
      </c>
      <c r="U207">
        <v>5500</v>
      </c>
      <c r="V207">
        <f>IF(A206=Emisiones_CO2_CO2eq_LA[[#This Row],[País]],IFERROR(Emisiones_CO2_CO2eq_LA[[#This Row],[Transporte (kilotoneladas CO₂e)]]-U206,0),0)</f>
        <v>0</v>
      </c>
      <c r="W207" s="5">
        <f>IF(A206=Emisiones_CO2_CO2eq_LA[[#This Row],[País]],IFERROR(((Emisiones_CO2_CO2eq_LA[[#This Row],[Transporte (kilotoneladas CO₂e)]]-U206)/U206)*100,0),0)</f>
        <v>0</v>
      </c>
      <c r="X207" s="5">
        <v>0.59659399067143903</v>
      </c>
      <c r="Y207">
        <v>2200</v>
      </c>
      <c r="Z207">
        <f>IF(A206=Emisiones_CO2_CO2eq_LA[[#This Row],[País]],IFERROR(Emisiones_CO2_CO2eq_LA[[#This Row],[Manufactura y Construcción (kilotoneladas CO₂e)]]-Y206,0),0)</f>
        <v>400</v>
      </c>
      <c r="AA207" s="5">
        <f>IF(A206=Emisiones_CO2_CO2eq_LA[[#This Row],[País]],IFERROR(((Emisiones_CO2_CO2eq_LA[[#This Row],[Manufactura y Construcción (kilotoneladas CO₂e)]]-Y206)/Y206)*100,0),0)</f>
        <v>22.222222222222221</v>
      </c>
      <c r="AB207" s="5">
        <v>0.238637596268575</v>
      </c>
      <c r="AC207">
        <v>0</v>
      </c>
      <c r="AD207">
        <f>IF(A206=Emisiones_CO2_CO2eq_LA[[#This Row],[País]],IFERROR(Emisiones_CO2_CO2eq_LA[[#This Row],[Emisiones Fugitivas (kilotoneladas CO₂e)]]-AC206,0),0)</f>
        <v>0</v>
      </c>
      <c r="AE207" s="5">
        <f>IF(A206=Emisiones_CO2_CO2eq_LA[[#This Row],[País]],IFERROR(((Emisiones_CO2_CO2eq_LA[[#This Row],[Emisiones Fugitivas (kilotoneladas CO₂e)]]-AC206)/AC206)*100,0),0)</f>
        <v>0</v>
      </c>
      <c r="AF207" s="5">
        <v>0</v>
      </c>
      <c r="AG207">
        <v>9300</v>
      </c>
      <c r="AH207">
        <f>IF(A206=Emisiones_CO2_CO2eq_LA[[#This Row],[País]],IFERROR(Emisiones_CO2_CO2eq_LA[[#This Row],[Electricidad y Calor (kilotoneladas CO₂e)]]-AG206,0),0)</f>
        <v>700</v>
      </c>
      <c r="AI207" s="5">
        <f>IF(A206=Emisiones_CO2_CO2eq_LA[[#This Row],[País]],IFERROR(((Emisiones_CO2_CO2eq_LA[[#This Row],[Electricidad y Calor (kilotoneladas CO₂e)]]-AG206)/AG206)*100,0),0)</f>
        <v>8.1395348837209305</v>
      </c>
      <c r="AJ207" s="5">
        <v>1.00878620240807</v>
      </c>
    </row>
    <row r="208" spans="1:36" x14ac:dyDescent="0.25">
      <c r="A208" t="s">
        <v>100</v>
      </c>
      <c r="B208" t="s">
        <v>419</v>
      </c>
      <c r="C208" t="s">
        <v>101</v>
      </c>
      <c r="D208">
        <v>2007</v>
      </c>
      <c r="E208">
        <v>1400</v>
      </c>
      <c r="F208">
        <f>IF(A207=Emisiones_CO2_CO2eq_LA[[#This Row],[País]],IFERROR(Emisiones_CO2_CO2eq_LA[[#This Row],[Edificios (kilotoneladas CO₂e)]]-E207,0),0)</f>
        <v>100</v>
      </c>
      <c r="G208" s="5">
        <f>IF(A207=Emisiones_CO2_CO2eq_LA[[#This Row],[País]],IFERROR(((Emisiones_CO2_CO2eq_LA[[#This Row],[Edificios (kilotoneladas CO₂e)]]-E207)/E207)*100,0),0)</f>
        <v>7.6923076923076925</v>
      </c>
      <c r="H208" s="5">
        <v>0.14990898383124501</v>
      </c>
      <c r="I208">
        <v>1650</v>
      </c>
      <c r="J208">
        <f>IF(A207=Emisiones_CO2_CO2eq_LA[[#This Row],[País]],IFERROR(Emisiones_CO2_CO2eq_LA[[#This Row],[Industria (kilotoneladas CO₂e)]]-I207,0),0)</f>
        <v>110</v>
      </c>
      <c r="K208" s="5">
        <f>IF(A207=Emisiones_CO2_CO2eq_LA[[#This Row],[País]],IFERROR(((Emisiones_CO2_CO2eq_LA[[#This Row],[Industria (kilotoneladas CO₂e)]]-I207)/I207)*100,0),0)</f>
        <v>7.1428571428571423</v>
      </c>
      <c r="L208" s="5">
        <v>0.17667844522968101</v>
      </c>
      <c r="M208">
        <v>-8730</v>
      </c>
      <c r="N208">
        <f>IF(A207=Emisiones_CO2_CO2eq_LA[[#This Row],[País]],IFERROR(Emisiones_CO2_CO2eq_LA[[#This Row],[UCTUS (kilotoneladas CO₂e)]]-M207,0),0)</f>
        <v>0</v>
      </c>
      <c r="O208" s="5">
        <f>IF(A207=Emisiones_CO2_CO2eq_LA[[#This Row],[País]],IFERROR(((Emisiones_CO2_CO2eq_LA[[#This Row],[UCTUS (kilotoneladas CO₂e)]]-M207)/M207)*100,0),0)</f>
        <v>0</v>
      </c>
      <c r="P208" s="5">
        <v>-0.93478959203340795</v>
      </c>
      <c r="Q208">
        <v>200</v>
      </c>
      <c r="R208">
        <f>IF(A207=Emisiones_CO2_CO2eq_LA[[#This Row],[País]],IFERROR(Emisiones_CO2_CO2eq_LA[[#This Row],[Otras Quemas de Combustible (kilotoneladas CO₂e)]]-Q207,0),0)</f>
        <v>0</v>
      </c>
      <c r="S208" s="5">
        <f>IF(A207=Emisiones_CO2_CO2eq_LA[[#This Row],[País]],IFERROR(((Emisiones_CO2_CO2eq_LA[[#This Row],[Otras Quemas de Combustible (kilotoneladas CO₂e)]]-Q207)/Q207)*100,0),0)</f>
        <v>0</v>
      </c>
      <c r="T208" s="5">
        <v>0.02</v>
      </c>
      <c r="U208">
        <v>5500</v>
      </c>
      <c r="V208">
        <f>IF(A207=Emisiones_CO2_CO2eq_LA[[#This Row],[País]],IFERROR(Emisiones_CO2_CO2eq_LA[[#This Row],[Transporte (kilotoneladas CO₂e)]]-U207,0),0)</f>
        <v>0</v>
      </c>
      <c r="W208" s="5">
        <f>IF(A207=Emisiones_CO2_CO2eq_LA[[#This Row],[País]],IFERROR(((Emisiones_CO2_CO2eq_LA[[#This Row],[Transporte (kilotoneladas CO₂e)]]-U207)/U207)*100,0),0)</f>
        <v>0</v>
      </c>
      <c r="X208" s="5">
        <v>0.58892815076560601</v>
      </c>
      <c r="Y208">
        <v>2300</v>
      </c>
      <c r="Z208">
        <f>IF(A207=Emisiones_CO2_CO2eq_LA[[#This Row],[País]],IFERROR(Emisiones_CO2_CO2eq_LA[[#This Row],[Manufactura y Construcción (kilotoneladas CO₂e)]]-Y207,0),0)</f>
        <v>100</v>
      </c>
      <c r="AA208" s="5">
        <f>IF(A207=Emisiones_CO2_CO2eq_LA[[#This Row],[País]],IFERROR(((Emisiones_CO2_CO2eq_LA[[#This Row],[Manufactura y Construcción (kilotoneladas CO₂e)]]-Y207)/Y207)*100,0),0)</f>
        <v>4.5454545454545459</v>
      </c>
      <c r="AB208" s="5">
        <v>0.246279044865617</v>
      </c>
      <c r="AC208">
        <v>0</v>
      </c>
      <c r="AD208">
        <f>IF(A207=Emisiones_CO2_CO2eq_LA[[#This Row],[País]],IFERROR(Emisiones_CO2_CO2eq_LA[[#This Row],[Emisiones Fugitivas (kilotoneladas CO₂e)]]-AC207,0),0)</f>
        <v>0</v>
      </c>
      <c r="AE208" s="5">
        <f>IF(A207=Emisiones_CO2_CO2eq_LA[[#This Row],[País]],IFERROR(((Emisiones_CO2_CO2eq_LA[[#This Row],[Emisiones Fugitivas (kilotoneladas CO₂e)]]-AC207)/AC207)*100,0),0)</f>
        <v>0</v>
      </c>
      <c r="AF208" s="5">
        <v>0</v>
      </c>
      <c r="AG208">
        <v>9500</v>
      </c>
      <c r="AH208">
        <f>IF(A207=Emisiones_CO2_CO2eq_LA[[#This Row],[País]],IFERROR(Emisiones_CO2_CO2eq_LA[[#This Row],[Electricidad y Calor (kilotoneladas CO₂e)]]-AG207,0),0)</f>
        <v>200</v>
      </c>
      <c r="AI208" s="5">
        <f>IF(A207=Emisiones_CO2_CO2eq_LA[[#This Row],[País]],IFERROR(((Emisiones_CO2_CO2eq_LA[[#This Row],[Electricidad y Calor (kilotoneladas CO₂e)]]-AG207)/AG207)*100,0),0)</f>
        <v>2.1505376344086025</v>
      </c>
      <c r="AJ208" s="5">
        <v>1.0172395331405899</v>
      </c>
    </row>
    <row r="209" spans="1:36" x14ac:dyDescent="0.25">
      <c r="A209" t="s">
        <v>100</v>
      </c>
      <c r="B209" t="s">
        <v>419</v>
      </c>
      <c r="C209" t="s">
        <v>101</v>
      </c>
      <c r="D209">
        <v>2008</v>
      </c>
      <c r="E209">
        <v>1400</v>
      </c>
      <c r="F209">
        <f>IF(A208=Emisiones_CO2_CO2eq_LA[[#This Row],[País]],IFERROR(Emisiones_CO2_CO2eq_LA[[#This Row],[Edificios (kilotoneladas CO₂e)]]-E208,0),0)</f>
        <v>0</v>
      </c>
      <c r="G209" s="5">
        <f>IF(A208=Emisiones_CO2_CO2eq_LA[[#This Row],[País]],IFERROR(((Emisiones_CO2_CO2eq_LA[[#This Row],[Edificios (kilotoneladas CO₂e)]]-E208)/E208)*100,0),0)</f>
        <v>0</v>
      </c>
      <c r="H209" s="5">
        <v>0.14802283780926101</v>
      </c>
      <c r="I209">
        <v>1670</v>
      </c>
      <c r="J209">
        <f>IF(A208=Emisiones_CO2_CO2eq_LA[[#This Row],[País]],IFERROR(Emisiones_CO2_CO2eq_LA[[#This Row],[Industria (kilotoneladas CO₂e)]]-I208,0),0)</f>
        <v>20</v>
      </c>
      <c r="K209" s="5">
        <f>IF(A208=Emisiones_CO2_CO2eq_LA[[#This Row],[País]],IFERROR(((Emisiones_CO2_CO2eq_LA[[#This Row],[Industria (kilotoneladas CO₂e)]]-I208)/I208)*100,0),0)</f>
        <v>1.2121212121212122</v>
      </c>
      <c r="L209" s="5">
        <v>0.17657009938676199</v>
      </c>
      <c r="M209">
        <v>-8730</v>
      </c>
      <c r="N209">
        <f>IF(A208=Emisiones_CO2_CO2eq_LA[[#This Row],[País]],IFERROR(Emisiones_CO2_CO2eq_LA[[#This Row],[UCTUS (kilotoneladas CO₂e)]]-M208,0),0)</f>
        <v>0</v>
      </c>
      <c r="O209" s="5">
        <f>IF(A208=Emisiones_CO2_CO2eq_LA[[#This Row],[País]],IFERROR(((Emisiones_CO2_CO2eq_LA[[#This Row],[UCTUS (kilotoneladas CO₂e)]]-M208)/M208)*100,0),0)</f>
        <v>0</v>
      </c>
      <c r="P209" s="5">
        <v>-0.92302812433918302</v>
      </c>
      <c r="Q209">
        <v>100</v>
      </c>
      <c r="R209">
        <f>IF(A208=Emisiones_CO2_CO2eq_LA[[#This Row],[País]],IFERROR(Emisiones_CO2_CO2eq_LA[[#This Row],[Otras Quemas de Combustible (kilotoneladas CO₂e)]]-Q208,0),0)</f>
        <v>-100</v>
      </c>
      <c r="S209" s="5">
        <f>IF(A208=Emisiones_CO2_CO2eq_LA[[#This Row],[País]],IFERROR(((Emisiones_CO2_CO2eq_LA[[#This Row],[Otras Quemas de Combustible (kilotoneladas CO₂e)]]-Q208)/Q208)*100,0),0)</f>
        <v>-50</v>
      </c>
      <c r="T209" s="5">
        <v>0.01</v>
      </c>
      <c r="U209">
        <v>5000</v>
      </c>
      <c r="V209">
        <f>IF(A208=Emisiones_CO2_CO2eq_LA[[#This Row],[País]],IFERROR(Emisiones_CO2_CO2eq_LA[[#This Row],[Transporte (kilotoneladas CO₂e)]]-U208,0),0)</f>
        <v>-500</v>
      </c>
      <c r="W209" s="5">
        <f>IF(A208=Emisiones_CO2_CO2eq_LA[[#This Row],[País]],IFERROR(((Emisiones_CO2_CO2eq_LA[[#This Row],[Transporte (kilotoneladas CO₂e)]]-U208)/U208)*100,0),0)</f>
        <v>-9.0909090909090917</v>
      </c>
      <c r="X209" s="5">
        <v>0.52865299217593498</v>
      </c>
      <c r="Y209">
        <v>2400</v>
      </c>
      <c r="Z209">
        <f>IF(A208=Emisiones_CO2_CO2eq_LA[[#This Row],[País]],IFERROR(Emisiones_CO2_CO2eq_LA[[#This Row],[Manufactura y Construcción (kilotoneladas CO₂e)]]-Y208,0),0)</f>
        <v>100</v>
      </c>
      <c r="AA209" s="5">
        <f>IF(A208=Emisiones_CO2_CO2eq_LA[[#This Row],[País]],IFERROR(((Emisiones_CO2_CO2eq_LA[[#This Row],[Manufactura y Construcción (kilotoneladas CO₂e)]]-Y208)/Y208)*100,0),0)</f>
        <v>4.3478260869565215</v>
      </c>
      <c r="AB209" s="5">
        <v>0.25375343624444902</v>
      </c>
      <c r="AC209">
        <v>0</v>
      </c>
      <c r="AD209">
        <f>IF(A208=Emisiones_CO2_CO2eq_LA[[#This Row],[País]],IFERROR(Emisiones_CO2_CO2eq_LA[[#This Row],[Emisiones Fugitivas (kilotoneladas CO₂e)]]-AC208,0),0)</f>
        <v>0</v>
      </c>
      <c r="AE209" s="5">
        <f>IF(A208=Emisiones_CO2_CO2eq_LA[[#This Row],[País]],IFERROR(((Emisiones_CO2_CO2eq_LA[[#This Row],[Emisiones Fugitivas (kilotoneladas CO₂e)]]-AC208)/AC208)*100,0),0)</f>
        <v>0</v>
      </c>
      <c r="AF209" s="5">
        <v>0</v>
      </c>
      <c r="AG209">
        <v>9800</v>
      </c>
      <c r="AH209">
        <f>IF(A208=Emisiones_CO2_CO2eq_LA[[#This Row],[País]],IFERROR(Emisiones_CO2_CO2eq_LA[[#This Row],[Electricidad y Calor (kilotoneladas CO₂e)]]-AG208,0),0)</f>
        <v>300</v>
      </c>
      <c r="AI209" s="5">
        <f>IF(A208=Emisiones_CO2_CO2eq_LA[[#This Row],[País]],IFERROR(((Emisiones_CO2_CO2eq_LA[[#This Row],[Electricidad y Calor (kilotoneladas CO₂e)]]-AG208)/AG208)*100,0),0)</f>
        <v>3.1578947368421053</v>
      </c>
      <c r="AJ209" s="5">
        <v>1.03615986466483</v>
      </c>
    </row>
    <row r="210" spans="1:36" x14ac:dyDescent="0.25">
      <c r="A210" t="s">
        <v>100</v>
      </c>
      <c r="B210" t="s">
        <v>419</v>
      </c>
      <c r="C210" t="s">
        <v>101</v>
      </c>
      <c r="D210">
        <v>2009</v>
      </c>
      <c r="E210">
        <v>1400</v>
      </c>
      <c r="F210">
        <f>IF(A209=Emisiones_CO2_CO2eq_LA[[#This Row],[País]],IFERROR(Emisiones_CO2_CO2eq_LA[[#This Row],[Edificios (kilotoneladas CO₂e)]]-E209,0),0)</f>
        <v>0</v>
      </c>
      <c r="G210" s="5">
        <f>IF(A209=Emisiones_CO2_CO2eq_LA[[#This Row],[País]],IFERROR(((Emisiones_CO2_CO2eq_LA[[#This Row],[Edificios (kilotoneladas CO₂e)]]-E209)/E209)*100,0),0)</f>
        <v>0</v>
      </c>
      <c r="H210" s="5">
        <v>0.14618356479064401</v>
      </c>
      <c r="I210">
        <v>1520</v>
      </c>
      <c r="J210">
        <f>IF(A209=Emisiones_CO2_CO2eq_LA[[#This Row],[País]],IFERROR(Emisiones_CO2_CO2eq_LA[[#This Row],[Industria (kilotoneladas CO₂e)]]-I209,0),0)</f>
        <v>-150</v>
      </c>
      <c r="K210" s="5">
        <f>IF(A209=Emisiones_CO2_CO2eq_LA[[#This Row],[País]],IFERROR(((Emisiones_CO2_CO2eq_LA[[#This Row],[Industria (kilotoneladas CO₂e)]]-I209)/I209)*100,0),0)</f>
        <v>-8.9820359281437128</v>
      </c>
      <c r="L210" s="5">
        <v>0.158713584629842</v>
      </c>
      <c r="M210">
        <v>-8730</v>
      </c>
      <c r="N210">
        <f>IF(A209=Emisiones_CO2_CO2eq_LA[[#This Row],[País]],IFERROR(Emisiones_CO2_CO2eq_LA[[#This Row],[UCTUS (kilotoneladas CO₂e)]]-M209,0),0)</f>
        <v>0</v>
      </c>
      <c r="O210" s="5">
        <f>IF(A209=Emisiones_CO2_CO2eq_LA[[#This Row],[País]],IFERROR(((Emisiones_CO2_CO2eq_LA[[#This Row],[UCTUS (kilotoneladas CO₂e)]]-M209)/M209)*100,0),0)</f>
        <v>0</v>
      </c>
      <c r="P210" s="5">
        <v>-0.91155894330165999</v>
      </c>
      <c r="Q210">
        <v>200</v>
      </c>
      <c r="R210">
        <f>IF(A209=Emisiones_CO2_CO2eq_LA[[#This Row],[País]],IFERROR(Emisiones_CO2_CO2eq_LA[[#This Row],[Otras Quemas de Combustible (kilotoneladas CO₂e)]]-Q209,0),0)</f>
        <v>100</v>
      </c>
      <c r="S210" s="5">
        <f>IF(A209=Emisiones_CO2_CO2eq_LA[[#This Row],[País]],IFERROR(((Emisiones_CO2_CO2eq_LA[[#This Row],[Otras Quemas de Combustible (kilotoneladas CO₂e)]]-Q209)/Q209)*100,0),0)</f>
        <v>100</v>
      </c>
      <c r="T210" s="5">
        <v>0.02</v>
      </c>
      <c r="U210">
        <v>5300</v>
      </c>
      <c r="V210">
        <f>IF(A209=Emisiones_CO2_CO2eq_LA[[#This Row],[País]],IFERROR(Emisiones_CO2_CO2eq_LA[[#This Row],[Transporte (kilotoneladas CO₂e)]]-U209,0),0)</f>
        <v>300</v>
      </c>
      <c r="W210" s="5">
        <f>IF(A209=Emisiones_CO2_CO2eq_LA[[#This Row],[País]],IFERROR(((Emisiones_CO2_CO2eq_LA[[#This Row],[Transporte (kilotoneladas CO₂e)]]-U209)/U209)*100,0),0)</f>
        <v>6</v>
      </c>
      <c r="X210" s="5">
        <v>0.55340920956458095</v>
      </c>
      <c r="Y210">
        <v>2400</v>
      </c>
      <c r="Z210">
        <f>IF(A209=Emisiones_CO2_CO2eq_LA[[#This Row],[País]],IFERROR(Emisiones_CO2_CO2eq_LA[[#This Row],[Manufactura y Construcción (kilotoneladas CO₂e)]]-Y209,0),0)</f>
        <v>0</v>
      </c>
      <c r="AA210" s="5">
        <f>IF(A209=Emisiones_CO2_CO2eq_LA[[#This Row],[País]],IFERROR(((Emisiones_CO2_CO2eq_LA[[#This Row],[Manufactura y Construcción (kilotoneladas CO₂e)]]-Y209)/Y209)*100,0),0)</f>
        <v>0</v>
      </c>
      <c r="AB210" s="5">
        <v>0.25060039678396101</v>
      </c>
      <c r="AC210">
        <v>0</v>
      </c>
      <c r="AD210">
        <f>IF(A209=Emisiones_CO2_CO2eq_LA[[#This Row],[País]],IFERROR(Emisiones_CO2_CO2eq_LA[[#This Row],[Emisiones Fugitivas (kilotoneladas CO₂e)]]-AC209,0),0)</f>
        <v>0</v>
      </c>
      <c r="AE210" s="5">
        <f>IF(A209=Emisiones_CO2_CO2eq_LA[[#This Row],[País]],IFERROR(((Emisiones_CO2_CO2eq_LA[[#This Row],[Emisiones Fugitivas (kilotoneladas CO₂e)]]-AC209)/AC209)*100,0),0)</f>
        <v>0</v>
      </c>
      <c r="AF210" s="5">
        <v>0</v>
      </c>
      <c r="AG210">
        <v>8600</v>
      </c>
      <c r="AH210">
        <f>IF(A209=Emisiones_CO2_CO2eq_LA[[#This Row],[País]],IFERROR(Emisiones_CO2_CO2eq_LA[[#This Row],[Electricidad y Calor (kilotoneladas CO₂e)]]-AG209,0),0)</f>
        <v>-1200</v>
      </c>
      <c r="AI210" s="5">
        <f>IF(A209=Emisiones_CO2_CO2eq_LA[[#This Row],[País]],IFERROR(((Emisiones_CO2_CO2eq_LA[[#This Row],[Electricidad y Calor (kilotoneladas CO₂e)]]-AG209)/AG209)*100,0),0)</f>
        <v>-12.244897959183673</v>
      </c>
      <c r="AJ210" s="5">
        <v>0.89798475514252896</v>
      </c>
    </row>
    <row r="211" spans="1:36" x14ac:dyDescent="0.25">
      <c r="A211" t="s">
        <v>100</v>
      </c>
      <c r="B211" t="s">
        <v>419</v>
      </c>
      <c r="C211" t="s">
        <v>101</v>
      </c>
      <c r="D211">
        <v>2010</v>
      </c>
      <c r="E211">
        <v>1300</v>
      </c>
      <c r="F211">
        <f>IF(A210=Emisiones_CO2_CO2eq_LA[[#This Row],[País]],IFERROR(Emisiones_CO2_CO2eq_LA[[#This Row],[Edificios (kilotoneladas CO₂e)]]-E210,0),0)</f>
        <v>-100</v>
      </c>
      <c r="G211" s="5">
        <f>IF(A210=Emisiones_CO2_CO2eq_LA[[#This Row],[País]],IFERROR(((Emisiones_CO2_CO2eq_LA[[#This Row],[Edificios (kilotoneladas CO₂e)]]-E210)/E210)*100,0),0)</f>
        <v>-7.1428571428571423</v>
      </c>
      <c r="H211" s="5">
        <v>0.134089736977823</v>
      </c>
      <c r="I211">
        <v>1610</v>
      </c>
      <c r="J211">
        <f>IF(A210=Emisiones_CO2_CO2eq_LA[[#This Row],[País]],IFERROR(Emisiones_CO2_CO2eq_LA[[#This Row],[Industria (kilotoneladas CO₂e)]]-I210,0),0)</f>
        <v>90</v>
      </c>
      <c r="K211" s="5">
        <f>IF(A210=Emisiones_CO2_CO2eq_LA[[#This Row],[País]],IFERROR(((Emisiones_CO2_CO2eq_LA[[#This Row],[Industria (kilotoneladas CO₂e)]]-I210)/I210)*100,0),0)</f>
        <v>5.9210526315789469</v>
      </c>
      <c r="L211" s="5">
        <v>0.16606498194945801</v>
      </c>
      <c r="M211">
        <v>-8730</v>
      </c>
      <c r="N211">
        <f>IF(A210=Emisiones_CO2_CO2eq_LA[[#This Row],[País]],IFERROR(Emisiones_CO2_CO2eq_LA[[#This Row],[UCTUS (kilotoneladas CO₂e)]]-M210,0),0)</f>
        <v>0</v>
      </c>
      <c r="O211" s="5">
        <f>IF(A210=Emisiones_CO2_CO2eq_LA[[#This Row],[País]],IFERROR(((Emisiones_CO2_CO2eq_LA[[#This Row],[UCTUS (kilotoneladas CO₂e)]]-M210)/M210)*100,0),0)</f>
        <v>0</v>
      </c>
      <c r="P211" s="5">
        <v>-0.90046415678184599</v>
      </c>
      <c r="Q211">
        <v>200</v>
      </c>
      <c r="R211">
        <f>IF(A210=Emisiones_CO2_CO2eq_LA[[#This Row],[País]],IFERROR(Emisiones_CO2_CO2eq_LA[[#This Row],[Otras Quemas de Combustible (kilotoneladas CO₂e)]]-Q210,0),0)</f>
        <v>0</v>
      </c>
      <c r="S211" s="5">
        <f>IF(A210=Emisiones_CO2_CO2eq_LA[[#This Row],[País]],IFERROR(((Emisiones_CO2_CO2eq_LA[[#This Row],[Otras Quemas de Combustible (kilotoneladas CO₂e)]]-Q210)/Q210)*100,0),0)</f>
        <v>0</v>
      </c>
      <c r="T211" s="5">
        <v>0.02</v>
      </c>
      <c r="U211">
        <v>5400</v>
      </c>
      <c r="V211">
        <f>IF(A210=Emisiones_CO2_CO2eq_LA[[#This Row],[País]],IFERROR(Emisiones_CO2_CO2eq_LA[[#This Row],[Transporte (kilotoneladas CO₂e)]]-U210,0),0)</f>
        <v>100</v>
      </c>
      <c r="W211" s="5">
        <f>IF(A210=Emisiones_CO2_CO2eq_LA[[#This Row],[País]],IFERROR(((Emisiones_CO2_CO2eq_LA[[#This Row],[Transporte (kilotoneladas CO₂e)]]-U210)/U210)*100,0),0)</f>
        <v>1.8867924528301887</v>
      </c>
      <c r="X211" s="5">
        <v>0.55698813821557502</v>
      </c>
      <c r="Y211">
        <v>2900</v>
      </c>
      <c r="Z211">
        <f>IF(A210=Emisiones_CO2_CO2eq_LA[[#This Row],[País]],IFERROR(Emisiones_CO2_CO2eq_LA[[#This Row],[Manufactura y Construcción (kilotoneladas CO₂e)]]-Y210,0),0)</f>
        <v>500</v>
      </c>
      <c r="AA211" s="5">
        <f>IF(A210=Emisiones_CO2_CO2eq_LA[[#This Row],[País]],IFERROR(((Emisiones_CO2_CO2eq_LA[[#This Row],[Manufactura y Construcción (kilotoneladas CO₂e)]]-Y210)/Y210)*100,0),0)</f>
        <v>20.833333333333336</v>
      </c>
      <c r="AB211" s="5">
        <v>0.29912325941206802</v>
      </c>
      <c r="AC211">
        <v>0</v>
      </c>
      <c r="AD211">
        <f>IF(A210=Emisiones_CO2_CO2eq_LA[[#This Row],[País]],IFERROR(Emisiones_CO2_CO2eq_LA[[#This Row],[Emisiones Fugitivas (kilotoneladas CO₂e)]]-AC210,0),0)</f>
        <v>0</v>
      </c>
      <c r="AE211" s="5">
        <f>IF(A210=Emisiones_CO2_CO2eq_LA[[#This Row],[País]],IFERROR(((Emisiones_CO2_CO2eq_LA[[#This Row],[Emisiones Fugitivas (kilotoneladas CO₂e)]]-AC210)/AC210)*100,0),0)</f>
        <v>0</v>
      </c>
      <c r="AF211" s="5">
        <v>0</v>
      </c>
      <c r="AG211">
        <v>9200</v>
      </c>
      <c r="AH211">
        <f>IF(A210=Emisiones_CO2_CO2eq_LA[[#This Row],[País]],IFERROR(Emisiones_CO2_CO2eq_LA[[#This Row],[Electricidad y Calor (kilotoneladas CO₂e)]]-AG210,0),0)</f>
        <v>600</v>
      </c>
      <c r="AI211" s="5">
        <f>IF(A210=Emisiones_CO2_CO2eq_LA[[#This Row],[País]],IFERROR(((Emisiones_CO2_CO2eq_LA[[#This Row],[Electricidad y Calor (kilotoneladas CO₂e)]]-AG210)/AG210)*100,0),0)</f>
        <v>6.9767441860465116</v>
      </c>
      <c r="AJ211" s="5">
        <v>0.94894275399690498</v>
      </c>
    </row>
    <row r="212" spans="1:36" x14ac:dyDescent="0.25">
      <c r="A212" t="s">
        <v>100</v>
      </c>
      <c r="B212" t="s">
        <v>419</v>
      </c>
      <c r="C212" t="s">
        <v>101</v>
      </c>
      <c r="D212">
        <v>2011</v>
      </c>
      <c r="E212">
        <v>1300</v>
      </c>
      <c r="F212">
        <f>IF(A211=Emisiones_CO2_CO2eq_LA[[#This Row],[País]],IFERROR(Emisiones_CO2_CO2eq_LA[[#This Row],[Edificios (kilotoneladas CO₂e)]]-E211,0),0)</f>
        <v>0</v>
      </c>
      <c r="G212" s="5">
        <f>IF(A211=Emisiones_CO2_CO2eq_LA[[#This Row],[País]],IFERROR(((Emisiones_CO2_CO2eq_LA[[#This Row],[Edificios (kilotoneladas CO₂e)]]-E211)/E211)*100,0),0)</f>
        <v>0</v>
      </c>
      <c r="H212" s="5">
        <v>0.13247732599612699</v>
      </c>
      <c r="I212">
        <v>1560</v>
      </c>
      <c r="J212">
        <f>IF(A211=Emisiones_CO2_CO2eq_LA[[#This Row],[País]],IFERROR(Emisiones_CO2_CO2eq_LA[[#This Row],[Industria (kilotoneladas CO₂e)]]-I211,0),0)</f>
        <v>-50</v>
      </c>
      <c r="K212" s="5">
        <f>IF(A211=Emisiones_CO2_CO2eq_LA[[#This Row],[País]],IFERROR(((Emisiones_CO2_CO2eq_LA[[#This Row],[Industria (kilotoneladas CO₂e)]]-I211)/I211)*100,0),0)</f>
        <v>-3.1055900621118013</v>
      </c>
      <c r="L212" s="5">
        <v>0.15897279119535301</v>
      </c>
      <c r="M212">
        <v>-8730</v>
      </c>
      <c r="N212">
        <f>IF(A211=Emisiones_CO2_CO2eq_LA[[#This Row],[País]],IFERROR(Emisiones_CO2_CO2eq_LA[[#This Row],[UCTUS (kilotoneladas CO₂e)]]-M211,0),0)</f>
        <v>0</v>
      </c>
      <c r="O212" s="5">
        <f>IF(A211=Emisiones_CO2_CO2eq_LA[[#This Row],[País]],IFERROR(((Emisiones_CO2_CO2eq_LA[[#This Row],[UCTUS (kilotoneladas CO₂e)]]-M211)/M211)*100,0),0)</f>
        <v>0</v>
      </c>
      <c r="P212" s="5">
        <v>-0.88963619688168705</v>
      </c>
      <c r="Q212">
        <v>100</v>
      </c>
      <c r="R212">
        <f>IF(A211=Emisiones_CO2_CO2eq_LA[[#This Row],[País]],IFERROR(Emisiones_CO2_CO2eq_LA[[#This Row],[Otras Quemas de Combustible (kilotoneladas CO₂e)]]-Q211,0),0)</f>
        <v>-100</v>
      </c>
      <c r="S212" s="5">
        <f>IF(A211=Emisiones_CO2_CO2eq_LA[[#This Row],[País]],IFERROR(((Emisiones_CO2_CO2eq_LA[[#This Row],[Otras Quemas de Combustible (kilotoneladas CO₂e)]]-Q211)/Q211)*100,0),0)</f>
        <v>-50</v>
      </c>
      <c r="T212" s="5">
        <v>0.01</v>
      </c>
      <c r="U212">
        <v>5700</v>
      </c>
      <c r="V212">
        <f>IF(A211=Emisiones_CO2_CO2eq_LA[[#This Row],[País]],IFERROR(Emisiones_CO2_CO2eq_LA[[#This Row],[Transporte (kilotoneladas CO₂e)]]-U211,0),0)</f>
        <v>300</v>
      </c>
      <c r="W212" s="5">
        <f>IF(A211=Emisiones_CO2_CO2eq_LA[[#This Row],[País]],IFERROR(((Emisiones_CO2_CO2eq_LA[[#This Row],[Transporte (kilotoneladas CO₂e)]]-U211)/U211)*100,0),0)</f>
        <v>5.5555555555555554</v>
      </c>
      <c r="X212" s="5">
        <v>0.58086212167532802</v>
      </c>
      <c r="Y212">
        <v>2300</v>
      </c>
      <c r="Z212">
        <f>IF(A211=Emisiones_CO2_CO2eq_LA[[#This Row],[País]],IFERROR(Emisiones_CO2_CO2eq_LA[[#This Row],[Manufactura y Construcción (kilotoneladas CO₂e)]]-Y211,0),0)</f>
        <v>-600</v>
      </c>
      <c r="AA212" s="5">
        <f>IF(A211=Emisiones_CO2_CO2eq_LA[[#This Row],[País]],IFERROR(((Emisiones_CO2_CO2eq_LA[[#This Row],[Manufactura y Construcción (kilotoneladas CO₂e)]]-Y211)/Y211)*100,0),0)</f>
        <v>-20.689655172413794</v>
      </c>
      <c r="AB212" s="5">
        <v>0.23438296137776399</v>
      </c>
      <c r="AC212">
        <v>0</v>
      </c>
      <c r="AD212">
        <f>IF(A211=Emisiones_CO2_CO2eq_LA[[#This Row],[País]],IFERROR(Emisiones_CO2_CO2eq_LA[[#This Row],[Emisiones Fugitivas (kilotoneladas CO₂e)]]-AC211,0),0)</f>
        <v>0</v>
      </c>
      <c r="AE212" s="5">
        <f>IF(A211=Emisiones_CO2_CO2eq_LA[[#This Row],[País]],IFERROR(((Emisiones_CO2_CO2eq_LA[[#This Row],[Emisiones Fugitivas (kilotoneladas CO₂e)]]-AC211)/AC211)*100,0),0)</f>
        <v>0</v>
      </c>
      <c r="AF212" s="5">
        <v>0</v>
      </c>
      <c r="AG212">
        <v>9900</v>
      </c>
      <c r="AH212">
        <f>IF(A211=Emisiones_CO2_CO2eq_LA[[#This Row],[País]],IFERROR(Emisiones_CO2_CO2eq_LA[[#This Row],[Electricidad y Calor (kilotoneladas CO₂e)]]-AG211,0),0)</f>
        <v>700</v>
      </c>
      <c r="AI212" s="5">
        <f>IF(A211=Emisiones_CO2_CO2eq_LA[[#This Row],[País]],IFERROR(((Emisiones_CO2_CO2eq_LA[[#This Row],[Electricidad y Calor (kilotoneladas CO₂e)]]-AG211)/AG211)*100,0),0)</f>
        <v>7.608695652173914</v>
      </c>
      <c r="AJ212" s="5">
        <v>1.0088657902781999</v>
      </c>
    </row>
    <row r="213" spans="1:36" x14ac:dyDescent="0.25">
      <c r="A213" t="s">
        <v>100</v>
      </c>
      <c r="B213" t="s">
        <v>419</v>
      </c>
      <c r="C213" t="s">
        <v>101</v>
      </c>
      <c r="D213">
        <v>2012</v>
      </c>
      <c r="E213">
        <v>1300</v>
      </c>
      <c r="F213">
        <f>IF(A212=Emisiones_CO2_CO2eq_LA[[#This Row],[País]],IFERROR(Emisiones_CO2_CO2eq_LA[[#This Row],[Edificios (kilotoneladas CO₂e)]]-E212,0),0)</f>
        <v>0</v>
      </c>
      <c r="G213" s="5">
        <f>IF(A212=Emisiones_CO2_CO2eq_LA[[#This Row],[País]],IFERROR(((Emisiones_CO2_CO2eq_LA[[#This Row],[Edificios (kilotoneladas CO₂e)]]-E212)/E212)*100,0),0)</f>
        <v>0</v>
      </c>
      <c r="H213" s="5">
        <v>0.130903232302889</v>
      </c>
      <c r="I213">
        <v>1610</v>
      </c>
      <c r="J213">
        <f>IF(A212=Emisiones_CO2_CO2eq_LA[[#This Row],[País]],IFERROR(Emisiones_CO2_CO2eq_LA[[#This Row],[Industria (kilotoneladas CO₂e)]]-I212,0),0)</f>
        <v>50</v>
      </c>
      <c r="K213" s="5">
        <f>IF(A212=Emisiones_CO2_CO2eq_LA[[#This Row],[País]],IFERROR(((Emisiones_CO2_CO2eq_LA[[#This Row],[Industria (kilotoneladas CO₂e)]]-I212)/I212)*100,0),0)</f>
        <v>3.2051282051282048</v>
      </c>
      <c r="L213" s="5">
        <v>0.16211861846742501</v>
      </c>
      <c r="M213">
        <v>-8730</v>
      </c>
      <c r="N213">
        <f>IF(A212=Emisiones_CO2_CO2eq_LA[[#This Row],[País]],IFERROR(Emisiones_CO2_CO2eq_LA[[#This Row],[UCTUS (kilotoneladas CO₂e)]]-M212,0),0)</f>
        <v>0</v>
      </c>
      <c r="O213" s="5">
        <f>IF(A212=Emisiones_CO2_CO2eq_LA[[#This Row],[País]],IFERROR(((Emisiones_CO2_CO2eq_LA[[#This Row],[UCTUS (kilotoneladas CO₂e)]]-M212)/M212)*100,0),0)</f>
        <v>0</v>
      </c>
      <c r="P213" s="5">
        <v>-0.87906555231094496</v>
      </c>
      <c r="Q213">
        <v>100</v>
      </c>
      <c r="R213">
        <f>IF(A212=Emisiones_CO2_CO2eq_LA[[#This Row],[País]],IFERROR(Emisiones_CO2_CO2eq_LA[[#This Row],[Otras Quemas de Combustible (kilotoneladas CO₂e)]]-Q212,0),0)</f>
        <v>0</v>
      </c>
      <c r="S213" s="5">
        <f>IF(A212=Emisiones_CO2_CO2eq_LA[[#This Row],[País]],IFERROR(((Emisiones_CO2_CO2eq_LA[[#This Row],[Otras Quemas de Combustible (kilotoneladas CO₂e)]]-Q212)/Q212)*100,0),0)</f>
        <v>0</v>
      </c>
      <c r="T213" s="5">
        <v>0.01</v>
      </c>
      <c r="U213">
        <v>6200</v>
      </c>
      <c r="V213">
        <f>IF(A212=Emisiones_CO2_CO2eq_LA[[#This Row],[País]],IFERROR(Emisiones_CO2_CO2eq_LA[[#This Row],[Transporte (kilotoneladas CO₂e)]]-U212,0),0)</f>
        <v>500</v>
      </c>
      <c r="W213" s="5">
        <f>IF(A212=Emisiones_CO2_CO2eq_LA[[#This Row],[País]],IFERROR(((Emisiones_CO2_CO2eq_LA[[#This Row],[Transporte (kilotoneladas CO₂e)]]-U212)/U212)*100,0),0)</f>
        <v>8.7719298245614024</v>
      </c>
      <c r="X213" s="5">
        <v>0.62430772329070505</v>
      </c>
      <c r="Y213">
        <v>2500</v>
      </c>
      <c r="Z213">
        <f>IF(A212=Emisiones_CO2_CO2eq_LA[[#This Row],[País]],IFERROR(Emisiones_CO2_CO2eq_LA[[#This Row],[Manufactura y Construcción (kilotoneladas CO₂e)]]-Y212,0),0)</f>
        <v>200</v>
      </c>
      <c r="AA213" s="5">
        <f>IF(A212=Emisiones_CO2_CO2eq_LA[[#This Row],[País]],IFERROR(((Emisiones_CO2_CO2eq_LA[[#This Row],[Manufactura y Construcción (kilotoneladas CO₂e)]]-Y212)/Y212)*100,0),0)</f>
        <v>8.695652173913043</v>
      </c>
      <c r="AB213" s="5">
        <v>0.25173698519786503</v>
      </c>
      <c r="AC213">
        <v>0</v>
      </c>
      <c r="AD213">
        <f>IF(A212=Emisiones_CO2_CO2eq_LA[[#This Row],[País]],IFERROR(Emisiones_CO2_CO2eq_LA[[#This Row],[Emisiones Fugitivas (kilotoneladas CO₂e)]]-AC212,0),0)</f>
        <v>0</v>
      </c>
      <c r="AE213" s="5">
        <f>IF(A212=Emisiones_CO2_CO2eq_LA[[#This Row],[País]],IFERROR(((Emisiones_CO2_CO2eq_LA[[#This Row],[Emisiones Fugitivas (kilotoneladas CO₂e)]]-AC212)/AC212)*100,0),0)</f>
        <v>0</v>
      </c>
      <c r="AF213" s="5">
        <v>0</v>
      </c>
      <c r="AG213">
        <v>9800</v>
      </c>
      <c r="AH213">
        <f>IF(A212=Emisiones_CO2_CO2eq_LA[[#This Row],[País]],IFERROR(Emisiones_CO2_CO2eq_LA[[#This Row],[Electricidad y Calor (kilotoneladas CO₂e)]]-AG212,0),0)</f>
        <v>-100</v>
      </c>
      <c r="AI213" s="5">
        <f>IF(A212=Emisiones_CO2_CO2eq_LA[[#This Row],[País]],IFERROR(((Emisiones_CO2_CO2eq_LA[[#This Row],[Electricidad y Calor (kilotoneladas CO₂e)]]-AG212)/AG212)*100,0),0)</f>
        <v>-1.0101010101010102</v>
      </c>
      <c r="AJ213" s="5">
        <v>0.98680898197563105</v>
      </c>
    </row>
    <row r="214" spans="1:36" x14ac:dyDescent="0.25">
      <c r="A214" t="s">
        <v>100</v>
      </c>
      <c r="B214" t="s">
        <v>419</v>
      </c>
      <c r="C214" t="s">
        <v>101</v>
      </c>
      <c r="D214">
        <v>2013</v>
      </c>
      <c r="E214">
        <v>1300</v>
      </c>
      <c r="F214">
        <f>IF(A213=Emisiones_CO2_CO2eq_LA[[#This Row],[País]],IFERROR(Emisiones_CO2_CO2eq_LA[[#This Row],[Edificios (kilotoneladas CO₂e)]]-E213,0),0)</f>
        <v>0</v>
      </c>
      <c r="G214" s="5">
        <f>IF(A213=Emisiones_CO2_CO2eq_LA[[#This Row],[País]],IFERROR(((Emisiones_CO2_CO2eq_LA[[#This Row],[Edificios (kilotoneladas CO₂e)]]-E213)/E213)*100,0),0)</f>
        <v>0</v>
      </c>
      <c r="H214" s="5">
        <v>0.12937898089171901</v>
      </c>
      <c r="I214">
        <v>1650</v>
      </c>
      <c r="J214">
        <f>IF(A213=Emisiones_CO2_CO2eq_LA[[#This Row],[País]],IFERROR(Emisiones_CO2_CO2eq_LA[[#This Row],[Industria (kilotoneladas CO₂e)]]-I213,0),0)</f>
        <v>40</v>
      </c>
      <c r="K214" s="5">
        <f>IF(A213=Emisiones_CO2_CO2eq_LA[[#This Row],[País]],IFERROR(((Emisiones_CO2_CO2eq_LA[[#This Row],[Industria (kilotoneladas CO₂e)]]-I213)/I213)*100,0),0)</f>
        <v>2.4844720496894408</v>
      </c>
      <c r="L214" s="5">
        <v>0.16421178343949</v>
      </c>
      <c r="M214">
        <v>-8730</v>
      </c>
      <c r="N214">
        <f>IF(A213=Emisiones_CO2_CO2eq_LA[[#This Row],[País]],IFERROR(Emisiones_CO2_CO2eq_LA[[#This Row],[UCTUS (kilotoneladas CO₂e)]]-M213,0),0)</f>
        <v>0</v>
      </c>
      <c r="O214" s="5">
        <f>IF(A213=Emisiones_CO2_CO2eq_LA[[#This Row],[País]],IFERROR(((Emisiones_CO2_CO2eq_LA[[#This Row],[UCTUS (kilotoneladas CO₂e)]]-M213)/M213)*100,0),0)</f>
        <v>0</v>
      </c>
      <c r="P214" s="5">
        <v>-0.86882961783439405</v>
      </c>
      <c r="Q214">
        <v>100</v>
      </c>
      <c r="R214">
        <f>IF(A213=Emisiones_CO2_CO2eq_LA[[#This Row],[País]],IFERROR(Emisiones_CO2_CO2eq_LA[[#This Row],[Otras Quemas de Combustible (kilotoneladas CO₂e)]]-Q213,0),0)</f>
        <v>0</v>
      </c>
      <c r="S214" s="5">
        <f>IF(A213=Emisiones_CO2_CO2eq_LA[[#This Row],[País]],IFERROR(((Emisiones_CO2_CO2eq_LA[[#This Row],[Otras Quemas de Combustible (kilotoneladas CO₂e)]]-Q213)/Q213)*100,0),0)</f>
        <v>0</v>
      </c>
      <c r="T214" s="5">
        <v>0.01</v>
      </c>
      <c r="U214">
        <v>5300</v>
      </c>
      <c r="V214">
        <f>IF(A213=Emisiones_CO2_CO2eq_LA[[#This Row],[País]],IFERROR(Emisiones_CO2_CO2eq_LA[[#This Row],[Transporte (kilotoneladas CO₂e)]]-U213,0),0)</f>
        <v>-900</v>
      </c>
      <c r="W214" s="5">
        <f>IF(A213=Emisiones_CO2_CO2eq_LA[[#This Row],[País]],IFERROR(((Emisiones_CO2_CO2eq_LA[[#This Row],[Transporte (kilotoneladas CO₂e)]]-U213)/U213)*100,0),0)</f>
        <v>-14.516129032258066</v>
      </c>
      <c r="X214" s="5">
        <v>0.52746815286624105</v>
      </c>
      <c r="Y214">
        <v>3200</v>
      </c>
      <c r="Z214">
        <f>IF(A213=Emisiones_CO2_CO2eq_LA[[#This Row],[País]],IFERROR(Emisiones_CO2_CO2eq_LA[[#This Row],[Manufactura y Construcción (kilotoneladas CO₂e)]]-Y213,0),0)</f>
        <v>700</v>
      </c>
      <c r="AA214" s="5">
        <f>IF(A213=Emisiones_CO2_CO2eq_LA[[#This Row],[País]],IFERROR(((Emisiones_CO2_CO2eq_LA[[#This Row],[Manufactura y Construcción (kilotoneladas CO₂e)]]-Y213)/Y213)*100,0),0)</f>
        <v>28.000000000000004</v>
      </c>
      <c r="AB214" s="5">
        <v>0.31847133757961699</v>
      </c>
      <c r="AC214">
        <v>0</v>
      </c>
      <c r="AD214">
        <f>IF(A213=Emisiones_CO2_CO2eq_LA[[#This Row],[País]],IFERROR(Emisiones_CO2_CO2eq_LA[[#This Row],[Emisiones Fugitivas (kilotoneladas CO₂e)]]-AC213,0),0)</f>
        <v>0</v>
      </c>
      <c r="AE214" s="5">
        <f>IF(A213=Emisiones_CO2_CO2eq_LA[[#This Row],[País]],IFERROR(((Emisiones_CO2_CO2eq_LA[[#This Row],[Emisiones Fugitivas (kilotoneladas CO₂e)]]-AC213)/AC213)*100,0),0)</f>
        <v>0</v>
      </c>
      <c r="AF214" s="5">
        <v>0</v>
      </c>
      <c r="AG214">
        <v>9900</v>
      </c>
      <c r="AH214">
        <f>IF(A213=Emisiones_CO2_CO2eq_LA[[#This Row],[País]],IFERROR(Emisiones_CO2_CO2eq_LA[[#This Row],[Electricidad y Calor (kilotoneladas CO₂e)]]-AG213,0),0)</f>
        <v>100</v>
      </c>
      <c r="AI214" s="5">
        <f>IF(A213=Emisiones_CO2_CO2eq_LA[[#This Row],[País]],IFERROR(((Emisiones_CO2_CO2eq_LA[[#This Row],[Electricidad y Calor (kilotoneladas CO₂e)]]-AG213)/AG213)*100,0),0)</f>
        <v>1.0204081632653061</v>
      </c>
      <c r="AJ214" s="5">
        <v>0.985270700636942</v>
      </c>
    </row>
    <row r="215" spans="1:36" x14ac:dyDescent="0.25">
      <c r="A215" t="s">
        <v>100</v>
      </c>
      <c r="B215" t="s">
        <v>419</v>
      </c>
      <c r="C215" t="s">
        <v>101</v>
      </c>
      <c r="D215">
        <v>2014</v>
      </c>
      <c r="E215">
        <v>1400</v>
      </c>
      <c r="F215">
        <f>IF(A214=Emisiones_CO2_CO2eq_LA[[#This Row],[País]],IFERROR(Emisiones_CO2_CO2eq_LA[[#This Row],[Edificios (kilotoneladas CO₂e)]]-E214,0),0)</f>
        <v>100</v>
      </c>
      <c r="G215" s="5">
        <f>IF(A214=Emisiones_CO2_CO2eq_LA[[#This Row],[País]],IFERROR(((Emisiones_CO2_CO2eq_LA[[#This Row],[Edificios (kilotoneladas CO₂e)]]-E214)/E214)*100,0),0)</f>
        <v>7.6923076923076925</v>
      </c>
      <c r="H215" s="5">
        <v>0.13772749631087</v>
      </c>
      <c r="I215">
        <v>1860</v>
      </c>
      <c r="J215">
        <f>IF(A214=Emisiones_CO2_CO2eq_LA[[#This Row],[País]],IFERROR(Emisiones_CO2_CO2eq_LA[[#This Row],[Industria (kilotoneladas CO₂e)]]-I214,0),0)</f>
        <v>210</v>
      </c>
      <c r="K215" s="5">
        <f>IF(A214=Emisiones_CO2_CO2eq_LA[[#This Row],[País]],IFERROR(((Emisiones_CO2_CO2eq_LA[[#This Row],[Industria (kilotoneladas CO₂e)]]-I214)/I214)*100,0),0)</f>
        <v>12.727272727272727</v>
      </c>
      <c r="L215" s="5">
        <v>0.182980816527299</v>
      </c>
      <c r="M215">
        <v>-8730</v>
      </c>
      <c r="N215">
        <f>IF(A214=Emisiones_CO2_CO2eq_LA[[#This Row],[País]],IFERROR(Emisiones_CO2_CO2eq_LA[[#This Row],[UCTUS (kilotoneladas CO₂e)]]-M214,0),0)</f>
        <v>0</v>
      </c>
      <c r="O215" s="5">
        <f>IF(A214=Emisiones_CO2_CO2eq_LA[[#This Row],[País]],IFERROR(((Emisiones_CO2_CO2eq_LA[[#This Row],[UCTUS (kilotoneladas CO₂e)]]-M214)/M214)*100,0),0)</f>
        <v>0</v>
      </c>
      <c r="P215" s="5">
        <v>-0.85882931628135695</v>
      </c>
      <c r="Q215">
        <v>100</v>
      </c>
      <c r="R215">
        <f>IF(A214=Emisiones_CO2_CO2eq_LA[[#This Row],[País]],IFERROR(Emisiones_CO2_CO2eq_LA[[#This Row],[Otras Quemas de Combustible (kilotoneladas CO₂e)]]-Q214,0),0)</f>
        <v>0</v>
      </c>
      <c r="S215" s="5">
        <f>IF(A214=Emisiones_CO2_CO2eq_LA[[#This Row],[País]],IFERROR(((Emisiones_CO2_CO2eq_LA[[#This Row],[Otras Quemas de Combustible (kilotoneladas CO₂e)]]-Q214)/Q214)*100,0),0)</f>
        <v>0</v>
      </c>
      <c r="T215" s="5">
        <v>0.01</v>
      </c>
      <c r="U215">
        <v>4700</v>
      </c>
      <c r="V215">
        <f>IF(A214=Emisiones_CO2_CO2eq_LA[[#This Row],[País]],IFERROR(Emisiones_CO2_CO2eq_LA[[#This Row],[Transporte (kilotoneladas CO₂e)]]-U214,0),0)</f>
        <v>-600</v>
      </c>
      <c r="W215" s="5">
        <f>IF(A214=Emisiones_CO2_CO2eq_LA[[#This Row],[País]],IFERROR(((Emisiones_CO2_CO2eq_LA[[#This Row],[Transporte (kilotoneladas CO₂e)]]-U214)/U214)*100,0),0)</f>
        <v>-11.320754716981133</v>
      </c>
      <c r="X215" s="5">
        <v>0.46237088047220798</v>
      </c>
      <c r="Y215">
        <v>2800</v>
      </c>
      <c r="Z215">
        <f>IF(A214=Emisiones_CO2_CO2eq_LA[[#This Row],[País]],IFERROR(Emisiones_CO2_CO2eq_LA[[#This Row],[Manufactura y Construcción (kilotoneladas CO₂e)]]-Y214,0),0)</f>
        <v>-400</v>
      </c>
      <c r="AA215" s="5">
        <f>IF(A214=Emisiones_CO2_CO2eq_LA[[#This Row],[País]],IFERROR(((Emisiones_CO2_CO2eq_LA[[#This Row],[Manufactura y Construcción (kilotoneladas CO₂e)]]-Y214)/Y214)*100,0),0)</f>
        <v>-12.5</v>
      </c>
      <c r="AB215" s="5">
        <v>0.275454992621741</v>
      </c>
      <c r="AC215">
        <v>0</v>
      </c>
      <c r="AD215">
        <f>IF(A214=Emisiones_CO2_CO2eq_LA[[#This Row],[País]],IFERROR(Emisiones_CO2_CO2eq_LA[[#This Row],[Emisiones Fugitivas (kilotoneladas CO₂e)]]-AC214,0),0)</f>
        <v>0</v>
      </c>
      <c r="AE215" s="5">
        <f>IF(A214=Emisiones_CO2_CO2eq_LA[[#This Row],[País]],IFERROR(((Emisiones_CO2_CO2eq_LA[[#This Row],[Emisiones Fugitivas (kilotoneladas CO₂e)]]-AC214)/AC214)*100,0),0)</f>
        <v>0</v>
      </c>
      <c r="AF215" s="5">
        <v>0</v>
      </c>
      <c r="AG215">
        <v>10600</v>
      </c>
      <c r="AH215">
        <f>IF(A214=Emisiones_CO2_CO2eq_LA[[#This Row],[País]],IFERROR(Emisiones_CO2_CO2eq_LA[[#This Row],[Electricidad y Calor (kilotoneladas CO₂e)]]-AG214,0),0)</f>
        <v>700</v>
      </c>
      <c r="AI215" s="5">
        <f>IF(A214=Emisiones_CO2_CO2eq_LA[[#This Row],[País]],IFERROR(((Emisiones_CO2_CO2eq_LA[[#This Row],[Electricidad y Calor (kilotoneladas CO₂e)]]-AG214)/AG214)*100,0),0)</f>
        <v>7.0707070707070701</v>
      </c>
      <c r="AJ215" s="5">
        <v>1.04279390063944</v>
      </c>
    </row>
    <row r="216" spans="1:36" x14ac:dyDescent="0.25">
      <c r="A216" t="s">
        <v>100</v>
      </c>
      <c r="B216" t="s">
        <v>419</v>
      </c>
      <c r="C216" t="s">
        <v>101</v>
      </c>
      <c r="D216">
        <v>2015</v>
      </c>
      <c r="E216">
        <v>1500</v>
      </c>
      <c r="F216">
        <f>IF(A215=Emisiones_CO2_CO2eq_LA[[#This Row],[País]],IFERROR(Emisiones_CO2_CO2eq_LA[[#This Row],[Edificios (kilotoneladas CO₂e)]]-E215,0),0)</f>
        <v>100</v>
      </c>
      <c r="G216" s="5">
        <f>IF(A215=Emisiones_CO2_CO2eq_LA[[#This Row],[País]],IFERROR(((Emisiones_CO2_CO2eq_LA[[#This Row],[Edificios (kilotoneladas CO₂e)]]-E215)/E215)*100,0),0)</f>
        <v>7.1428571428571423</v>
      </c>
      <c r="H216" s="5">
        <v>0.14588601439408599</v>
      </c>
      <c r="I216">
        <v>1860</v>
      </c>
      <c r="J216">
        <f>IF(A215=Emisiones_CO2_CO2eq_LA[[#This Row],[País]],IFERROR(Emisiones_CO2_CO2eq_LA[[#This Row],[Industria (kilotoneladas CO₂e)]]-I215,0),0)</f>
        <v>0</v>
      </c>
      <c r="K216" s="5">
        <f>IF(A215=Emisiones_CO2_CO2eq_LA[[#This Row],[País]],IFERROR(((Emisiones_CO2_CO2eq_LA[[#This Row],[Industria (kilotoneladas CO₂e)]]-I215)/I215)*100,0),0)</f>
        <v>0</v>
      </c>
      <c r="L216" s="5">
        <v>0.18089865784866699</v>
      </c>
      <c r="M216">
        <v>-8730</v>
      </c>
      <c r="N216">
        <f>IF(A215=Emisiones_CO2_CO2eq_LA[[#This Row],[País]],IFERROR(Emisiones_CO2_CO2eq_LA[[#This Row],[UCTUS (kilotoneladas CO₂e)]]-M215,0),0)</f>
        <v>0</v>
      </c>
      <c r="O216" s="5">
        <f>IF(A215=Emisiones_CO2_CO2eq_LA[[#This Row],[País]],IFERROR(((Emisiones_CO2_CO2eq_LA[[#This Row],[UCTUS (kilotoneladas CO₂e)]]-M215)/M215)*100,0),0)</f>
        <v>0</v>
      </c>
      <c r="P216" s="5">
        <v>-0.84905660377358405</v>
      </c>
      <c r="Q216">
        <v>200</v>
      </c>
      <c r="R216">
        <f>IF(A215=Emisiones_CO2_CO2eq_LA[[#This Row],[País]],IFERROR(Emisiones_CO2_CO2eq_LA[[#This Row],[Otras Quemas de Combustible (kilotoneladas CO₂e)]]-Q215,0),0)</f>
        <v>100</v>
      </c>
      <c r="S216" s="5">
        <f>IF(A215=Emisiones_CO2_CO2eq_LA[[#This Row],[País]],IFERROR(((Emisiones_CO2_CO2eq_LA[[#This Row],[Otras Quemas de Combustible (kilotoneladas CO₂e)]]-Q215)/Q215)*100,0),0)</f>
        <v>100</v>
      </c>
      <c r="T216" s="5">
        <v>0.02</v>
      </c>
      <c r="U216">
        <v>5700</v>
      </c>
      <c r="V216">
        <f>IF(A215=Emisiones_CO2_CO2eq_LA[[#This Row],[País]],IFERROR(Emisiones_CO2_CO2eq_LA[[#This Row],[Transporte (kilotoneladas CO₂e)]]-U215,0),0)</f>
        <v>1000</v>
      </c>
      <c r="W216" s="5">
        <f>IF(A215=Emisiones_CO2_CO2eq_LA[[#This Row],[País]],IFERROR(((Emisiones_CO2_CO2eq_LA[[#This Row],[Transporte (kilotoneladas CO₂e)]]-U215)/U215)*100,0),0)</f>
        <v>21.276595744680851</v>
      </c>
      <c r="X216" s="5">
        <v>0.554366854697529</v>
      </c>
      <c r="Y216">
        <v>2900</v>
      </c>
      <c r="Z216">
        <f>IF(A215=Emisiones_CO2_CO2eq_LA[[#This Row],[País]],IFERROR(Emisiones_CO2_CO2eq_LA[[#This Row],[Manufactura y Construcción (kilotoneladas CO₂e)]]-Y215,0),0)</f>
        <v>100</v>
      </c>
      <c r="AA216" s="5">
        <f>IF(A215=Emisiones_CO2_CO2eq_LA[[#This Row],[País]],IFERROR(((Emisiones_CO2_CO2eq_LA[[#This Row],[Manufactura y Construcción (kilotoneladas CO₂e)]]-Y215)/Y215)*100,0),0)</f>
        <v>3.5714285714285712</v>
      </c>
      <c r="AB216" s="5">
        <v>0.282046294495234</v>
      </c>
      <c r="AC216">
        <v>0</v>
      </c>
      <c r="AD216">
        <f>IF(A215=Emisiones_CO2_CO2eq_LA[[#This Row],[País]],IFERROR(Emisiones_CO2_CO2eq_LA[[#This Row],[Emisiones Fugitivas (kilotoneladas CO₂e)]]-AC215,0),0)</f>
        <v>0</v>
      </c>
      <c r="AE216" s="5">
        <f>IF(A215=Emisiones_CO2_CO2eq_LA[[#This Row],[País]],IFERROR(((Emisiones_CO2_CO2eq_LA[[#This Row],[Emisiones Fugitivas (kilotoneladas CO₂e)]]-AC215)/AC215)*100,0),0)</f>
        <v>0</v>
      </c>
      <c r="AF216" s="5">
        <v>0</v>
      </c>
      <c r="AG216">
        <v>11300</v>
      </c>
      <c r="AH216">
        <f>IF(A215=Emisiones_CO2_CO2eq_LA[[#This Row],[País]],IFERROR(Emisiones_CO2_CO2eq_LA[[#This Row],[Electricidad y Calor (kilotoneladas CO₂e)]]-AG215,0),0)</f>
        <v>700</v>
      </c>
      <c r="AI216" s="5">
        <f>IF(A215=Emisiones_CO2_CO2eq_LA[[#This Row],[País]],IFERROR(((Emisiones_CO2_CO2eq_LA[[#This Row],[Electricidad y Calor (kilotoneladas CO₂e)]]-AG215)/AG215)*100,0),0)</f>
        <v>6.6037735849056602</v>
      </c>
      <c r="AJ216" s="5">
        <v>1.09900797510212</v>
      </c>
    </row>
    <row r="217" spans="1:36" x14ac:dyDescent="0.25">
      <c r="A217" t="s">
        <v>100</v>
      </c>
      <c r="B217" t="s">
        <v>419</v>
      </c>
      <c r="C217" t="s">
        <v>101</v>
      </c>
      <c r="D217">
        <v>2016</v>
      </c>
      <c r="E217">
        <v>1500</v>
      </c>
      <c r="F217">
        <f>IF(A216=Emisiones_CO2_CO2eq_LA[[#This Row],[País]],IFERROR(Emisiones_CO2_CO2eq_LA[[#This Row],[Edificios (kilotoneladas CO₂e)]]-E216,0),0)</f>
        <v>0</v>
      </c>
      <c r="G217" s="5">
        <f>IF(A216=Emisiones_CO2_CO2eq_LA[[#This Row],[País]],IFERROR(((Emisiones_CO2_CO2eq_LA[[#This Row],[Edificios (kilotoneladas CO₂e)]]-E216)/E216)*100,0),0)</f>
        <v>0</v>
      </c>
      <c r="H217" s="5">
        <v>0.14425851125216299</v>
      </c>
      <c r="I217">
        <v>1860</v>
      </c>
      <c r="J217">
        <f>IF(A216=Emisiones_CO2_CO2eq_LA[[#This Row],[País]],IFERROR(Emisiones_CO2_CO2eq_LA[[#This Row],[Industria (kilotoneladas CO₂e)]]-I216,0),0)</f>
        <v>0</v>
      </c>
      <c r="K217" s="5">
        <f>IF(A216=Emisiones_CO2_CO2eq_LA[[#This Row],[País]],IFERROR(((Emisiones_CO2_CO2eq_LA[[#This Row],[Industria (kilotoneladas CO₂e)]]-I216)/I216)*100,0),0)</f>
        <v>0</v>
      </c>
      <c r="L217" s="5">
        <v>0.17888055395268301</v>
      </c>
      <c r="M217">
        <v>-8730</v>
      </c>
      <c r="N217">
        <f>IF(A216=Emisiones_CO2_CO2eq_LA[[#This Row],[País]],IFERROR(Emisiones_CO2_CO2eq_LA[[#This Row],[UCTUS (kilotoneladas CO₂e)]]-M216,0),0)</f>
        <v>0</v>
      </c>
      <c r="O217" s="5">
        <f>IF(A216=Emisiones_CO2_CO2eq_LA[[#This Row],[País]],IFERROR(((Emisiones_CO2_CO2eq_LA[[#This Row],[UCTUS (kilotoneladas CO₂e)]]-M216)/M216)*100,0),0)</f>
        <v>0</v>
      </c>
      <c r="P217" s="5">
        <v>-0.83958453548759304</v>
      </c>
      <c r="Q217">
        <v>200</v>
      </c>
      <c r="R217">
        <f>IF(A216=Emisiones_CO2_CO2eq_LA[[#This Row],[País]],IFERROR(Emisiones_CO2_CO2eq_LA[[#This Row],[Otras Quemas de Combustible (kilotoneladas CO₂e)]]-Q216,0),0)</f>
        <v>0</v>
      </c>
      <c r="S217" s="5">
        <f>IF(A216=Emisiones_CO2_CO2eq_LA[[#This Row],[País]],IFERROR(((Emisiones_CO2_CO2eq_LA[[#This Row],[Otras Quemas de Combustible (kilotoneladas CO₂e)]]-Q216)/Q216)*100,0),0)</f>
        <v>0</v>
      </c>
      <c r="T217" s="5">
        <v>0.02</v>
      </c>
      <c r="U217">
        <v>5900</v>
      </c>
      <c r="V217">
        <f>IF(A216=Emisiones_CO2_CO2eq_LA[[#This Row],[País]],IFERROR(Emisiones_CO2_CO2eq_LA[[#This Row],[Transporte (kilotoneladas CO₂e)]]-U216,0),0)</f>
        <v>200</v>
      </c>
      <c r="W217" s="5">
        <f>IF(A216=Emisiones_CO2_CO2eq_LA[[#This Row],[País]],IFERROR(((Emisiones_CO2_CO2eq_LA[[#This Row],[Transporte (kilotoneladas CO₂e)]]-U216)/U216)*100,0),0)</f>
        <v>3.5087719298245612</v>
      </c>
      <c r="X217" s="5">
        <v>0.56741681092517704</v>
      </c>
      <c r="Y217">
        <v>3000</v>
      </c>
      <c r="Z217">
        <f>IF(A216=Emisiones_CO2_CO2eq_LA[[#This Row],[País]],IFERROR(Emisiones_CO2_CO2eq_LA[[#This Row],[Manufactura y Construcción (kilotoneladas CO₂e)]]-Y216,0),0)</f>
        <v>100</v>
      </c>
      <c r="AA217" s="5">
        <f>IF(A216=Emisiones_CO2_CO2eq_LA[[#This Row],[País]],IFERROR(((Emisiones_CO2_CO2eq_LA[[#This Row],[Manufactura y Construcción (kilotoneladas CO₂e)]]-Y216)/Y216)*100,0),0)</f>
        <v>3.4482758620689653</v>
      </c>
      <c r="AB217" s="5">
        <v>0.28851702250432698</v>
      </c>
      <c r="AC217">
        <v>0</v>
      </c>
      <c r="AD217">
        <f>IF(A216=Emisiones_CO2_CO2eq_LA[[#This Row],[País]],IFERROR(Emisiones_CO2_CO2eq_LA[[#This Row],[Emisiones Fugitivas (kilotoneladas CO₂e)]]-AC216,0),0)</f>
        <v>0</v>
      </c>
      <c r="AE217" s="5">
        <f>IF(A216=Emisiones_CO2_CO2eq_LA[[#This Row],[País]],IFERROR(((Emisiones_CO2_CO2eq_LA[[#This Row],[Emisiones Fugitivas (kilotoneladas CO₂e)]]-AC216)/AC216)*100,0),0)</f>
        <v>0</v>
      </c>
      <c r="AF217" s="5">
        <v>0</v>
      </c>
      <c r="AG217">
        <v>11800</v>
      </c>
      <c r="AH217">
        <f>IF(A216=Emisiones_CO2_CO2eq_LA[[#This Row],[País]],IFERROR(Emisiones_CO2_CO2eq_LA[[#This Row],[Electricidad y Calor (kilotoneladas CO₂e)]]-AG216,0),0)</f>
        <v>500</v>
      </c>
      <c r="AI217" s="5">
        <f>IF(A216=Emisiones_CO2_CO2eq_LA[[#This Row],[País]],IFERROR(((Emisiones_CO2_CO2eq_LA[[#This Row],[Electricidad y Calor (kilotoneladas CO₂e)]]-AG216)/AG216)*100,0),0)</f>
        <v>4.4247787610619467</v>
      </c>
      <c r="AJ217" s="5">
        <v>1.1348336218503501</v>
      </c>
    </row>
    <row r="218" spans="1:36" x14ac:dyDescent="0.25">
      <c r="A218" t="s">
        <v>102</v>
      </c>
      <c r="B218" t="s">
        <v>102</v>
      </c>
      <c r="C218" t="s">
        <v>103</v>
      </c>
      <c r="D218">
        <v>1990</v>
      </c>
      <c r="E218">
        <v>1200</v>
      </c>
      <c r="F218">
        <f>IF(A217=Emisiones_CO2_CO2eq_LA[[#This Row],[País]],IFERROR(Emisiones_CO2_CO2eq_LA[[#This Row],[Edificios (kilotoneladas CO₂e)]]-E217,0),0)</f>
        <v>0</v>
      </c>
      <c r="G218" s="5">
        <f>IF(A217=Emisiones_CO2_CO2eq_LA[[#This Row],[País]],IFERROR(((Emisiones_CO2_CO2eq_LA[[#This Row],[Edificios (kilotoneladas CO₂e)]]-E217)/E217)*100,0),0)</f>
        <v>0</v>
      </c>
      <c r="H218" s="5">
        <v>0.117290587430358</v>
      </c>
      <c r="I218">
        <v>1020</v>
      </c>
      <c r="J218">
        <f>IF(A217=Emisiones_CO2_CO2eq_LA[[#This Row],[País]],IFERROR(Emisiones_CO2_CO2eq_LA[[#This Row],[Industria (kilotoneladas CO₂e)]]-I217,0),0)</f>
        <v>0</v>
      </c>
      <c r="K218" s="5">
        <f>IF(A217=Emisiones_CO2_CO2eq_LA[[#This Row],[País]],IFERROR(((Emisiones_CO2_CO2eq_LA[[#This Row],[Industria (kilotoneladas CO₂e)]]-I217)/I217)*100,0),0)</f>
        <v>0</v>
      </c>
      <c r="L218" s="5">
        <v>9.9696999315804904E-2</v>
      </c>
      <c r="M218">
        <v>42320</v>
      </c>
      <c r="N218">
        <f>IF(A217=Emisiones_CO2_CO2eq_LA[[#This Row],[País]],IFERROR(Emisiones_CO2_CO2eq_LA[[#This Row],[UCTUS (kilotoneladas CO₂e)]]-M217,0),0)</f>
        <v>0</v>
      </c>
      <c r="O218" s="5">
        <f>IF(A217=Emisiones_CO2_CO2eq_LA[[#This Row],[País]],IFERROR(((Emisiones_CO2_CO2eq_LA[[#This Row],[UCTUS (kilotoneladas CO₂e)]]-M217)/M217)*100,0),0)</f>
        <v>0</v>
      </c>
      <c r="P218" s="5">
        <v>4.1364480500439802</v>
      </c>
      <c r="Q218">
        <v>200</v>
      </c>
      <c r="R218">
        <f>IF(A217=Emisiones_CO2_CO2eq_LA[[#This Row],[País]],IFERROR(Emisiones_CO2_CO2eq_LA[[#This Row],[Otras Quemas de Combustible (kilotoneladas CO₂e)]]-Q217,0),0)</f>
        <v>0</v>
      </c>
      <c r="S218" s="5">
        <f>IF(A217=Emisiones_CO2_CO2eq_LA[[#This Row],[País]],IFERROR(((Emisiones_CO2_CO2eq_LA[[#This Row],[Otras Quemas de Combustible (kilotoneladas CO₂e)]]-Q217)/Q217)*100,0),0)</f>
        <v>0</v>
      </c>
      <c r="T218" s="5">
        <v>0.02</v>
      </c>
      <c r="U218">
        <v>7800</v>
      </c>
      <c r="V218">
        <f>IF(A217=Emisiones_CO2_CO2eq_LA[[#This Row],[País]],IFERROR(Emisiones_CO2_CO2eq_LA[[#This Row],[Transporte (kilotoneladas CO₂e)]]-U217,0),0)</f>
        <v>0</v>
      </c>
      <c r="W218" s="5">
        <f>IF(A217=Emisiones_CO2_CO2eq_LA[[#This Row],[País]],IFERROR(((Emisiones_CO2_CO2eq_LA[[#This Row],[Transporte (kilotoneladas CO₂e)]]-U217)/U217)*100,0),0)</f>
        <v>0</v>
      </c>
      <c r="X218" s="5">
        <v>0.76238881829733096</v>
      </c>
      <c r="Y218">
        <v>2400</v>
      </c>
      <c r="Z218">
        <f>IF(A217=Emisiones_CO2_CO2eq_LA[[#This Row],[País]],IFERROR(Emisiones_CO2_CO2eq_LA[[#This Row],[Manufactura y Construcción (kilotoneladas CO₂e)]]-Y217,0),0)</f>
        <v>0</v>
      </c>
      <c r="AA218" s="5">
        <f>IF(A217=Emisiones_CO2_CO2eq_LA[[#This Row],[País]],IFERROR(((Emisiones_CO2_CO2eq_LA[[#This Row],[Manufactura y Construcción (kilotoneladas CO₂e)]]-Y217)/Y217)*100,0),0)</f>
        <v>0</v>
      </c>
      <c r="AB218" s="5">
        <v>0.234581174860717</v>
      </c>
      <c r="AC218">
        <v>1260</v>
      </c>
      <c r="AD218">
        <f>IF(A217=Emisiones_CO2_CO2eq_LA[[#This Row],[País]],IFERROR(Emisiones_CO2_CO2eq_LA[[#This Row],[Emisiones Fugitivas (kilotoneladas CO₂e)]]-AC217,0),0)</f>
        <v>0</v>
      </c>
      <c r="AE218" s="5">
        <f>IF(A217=Emisiones_CO2_CO2eq_LA[[#This Row],[País]],IFERROR(((Emisiones_CO2_CO2eq_LA[[#This Row],[Emisiones Fugitivas (kilotoneladas CO₂e)]]-AC217)/AC217)*100,0),0)</f>
        <v>0</v>
      </c>
      <c r="AF218" s="5">
        <v>0.12315511680187601</v>
      </c>
      <c r="AG218">
        <v>1600</v>
      </c>
      <c r="AH218">
        <f>IF(A217=Emisiones_CO2_CO2eq_LA[[#This Row],[País]],IFERROR(Emisiones_CO2_CO2eq_LA[[#This Row],[Electricidad y Calor (kilotoneladas CO₂e)]]-AG217,0),0)</f>
        <v>0</v>
      </c>
      <c r="AI218" s="5">
        <f>IF(A217=Emisiones_CO2_CO2eq_LA[[#This Row],[País]],IFERROR(((Emisiones_CO2_CO2eq_LA[[#This Row],[Electricidad y Calor (kilotoneladas CO₂e)]]-AG217)/AG217)*100,0),0)</f>
        <v>0</v>
      </c>
      <c r="AJ218" s="5">
        <v>0.15638744990714401</v>
      </c>
    </row>
    <row r="219" spans="1:36" x14ac:dyDescent="0.25">
      <c r="A219" t="s">
        <v>102</v>
      </c>
      <c r="B219" t="s">
        <v>102</v>
      </c>
      <c r="C219" t="s">
        <v>103</v>
      </c>
      <c r="D219">
        <v>1991</v>
      </c>
      <c r="E219">
        <v>1300</v>
      </c>
      <c r="F219">
        <f>IF(A218=Emisiones_CO2_CO2eq_LA[[#This Row],[País]],IFERROR(Emisiones_CO2_CO2eq_LA[[#This Row],[Edificios (kilotoneladas CO₂e)]]-E218,0),0)</f>
        <v>100</v>
      </c>
      <c r="G219" s="5">
        <f>IF(A218=Emisiones_CO2_CO2eq_LA[[#This Row],[País]],IFERROR(((Emisiones_CO2_CO2eq_LA[[#This Row],[Edificios (kilotoneladas CO₂e)]]-E218)/E218)*100,0),0)</f>
        <v>8.3333333333333321</v>
      </c>
      <c r="H219" s="5">
        <v>0.124140565317035</v>
      </c>
      <c r="I219">
        <v>1040</v>
      </c>
      <c r="J219">
        <f>IF(A218=Emisiones_CO2_CO2eq_LA[[#This Row],[País]],IFERROR(Emisiones_CO2_CO2eq_LA[[#This Row],[Industria (kilotoneladas CO₂e)]]-I218,0),0)</f>
        <v>20</v>
      </c>
      <c r="K219" s="5">
        <f>IF(A218=Emisiones_CO2_CO2eq_LA[[#This Row],[País]],IFERROR(((Emisiones_CO2_CO2eq_LA[[#This Row],[Industria (kilotoneladas CO₂e)]]-I218)/I218)*100,0),0)</f>
        <v>1.9607843137254901</v>
      </c>
      <c r="L219" s="5">
        <v>9.9312452253628697E-2</v>
      </c>
      <c r="M219">
        <v>42320</v>
      </c>
      <c r="N219">
        <f>IF(A218=Emisiones_CO2_CO2eq_LA[[#This Row],[País]],IFERROR(Emisiones_CO2_CO2eq_LA[[#This Row],[UCTUS (kilotoneladas CO₂e)]]-M218,0),0)</f>
        <v>0</v>
      </c>
      <c r="O219" s="5">
        <f>IF(A218=Emisiones_CO2_CO2eq_LA[[#This Row],[País]],IFERROR(((Emisiones_CO2_CO2eq_LA[[#This Row],[UCTUS (kilotoneladas CO₂e)]]-M218)/M218)*100,0),0)</f>
        <v>0</v>
      </c>
      <c r="P219" s="5">
        <v>4.0412528647822699</v>
      </c>
      <c r="Q219">
        <v>100</v>
      </c>
      <c r="R219">
        <f>IF(A218=Emisiones_CO2_CO2eq_LA[[#This Row],[País]],IFERROR(Emisiones_CO2_CO2eq_LA[[#This Row],[Otras Quemas de Combustible (kilotoneladas CO₂e)]]-Q218,0),0)</f>
        <v>-100</v>
      </c>
      <c r="S219" s="5">
        <f>IF(A218=Emisiones_CO2_CO2eq_LA[[#This Row],[País]],IFERROR(((Emisiones_CO2_CO2eq_LA[[#This Row],[Otras Quemas de Combustible (kilotoneladas CO₂e)]]-Q218)/Q218)*100,0),0)</f>
        <v>-50</v>
      </c>
      <c r="T219" s="5">
        <v>0.01</v>
      </c>
      <c r="U219">
        <v>8000</v>
      </c>
      <c r="V219">
        <f>IF(A218=Emisiones_CO2_CO2eq_LA[[#This Row],[País]],IFERROR(Emisiones_CO2_CO2eq_LA[[#This Row],[Transporte (kilotoneladas CO₂e)]]-U218,0),0)</f>
        <v>200</v>
      </c>
      <c r="W219" s="5">
        <f>IF(A218=Emisiones_CO2_CO2eq_LA[[#This Row],[País]],IFERROR(((Emisiones_CO2_CO2eq_LA[[#This Row],[Transporte (kilotoneladas CO₂e)]]-U218)/U218)*100,0),0)</f>
        <v>2.5641025641025639</v>
      </c>
      <c r="X219" s="5">
        <v>0.76394194041252805</v>
      </c>
      <c r="Y219">
        <v>2500</v>
      </c>
      <c r="Z219">
        <f>IF(A218=Emisiones_CO2_CO2eq_LA[[#This Row],[País]],IFERROR(Emisiones_CO2_CO2eq_LA[[#This Row],[Manufactura y Construcción (kilotoneladas CO₂e)]]-Y218,0),0)</f>
        <v>100</v>
      </c>
      <c r="AA219" s="5">
        <f>IF(A218=Emisiones_CO2_CO2eq_LA[[#This Row],[País]],IFERROR(((Emisiones_CO2_CO2eq_LA[[#This Row],[Manufactura y Construcción (kilotoneladas CO₂e)]]-Y218)/Y218)*100,0),0)</f>
        <v>4.1666666666666661</v>
      </c>
      <c r="AB219" s="5">
        <v>0.238731856378915</v>
      </c>
      <c r="AC219">
        <v>1200</v>
      </c>
      <c r="AD219">
        <f>IF(A218=Emisiones_CO2_CO2eq_LA[[#This Row],[País]],IFERROR(Emisiones_CO2_CO2eq_LA[[#This Row],[Emisiones Fugitivas (kilotoneladas CO₂e)]]-AC218,0),0)</f>
        <v>-60</v>
      </c>
      <c r="AE219" s="5">
        <f>IF(A218=Emisiones_CO2_CO2eq_LA[[#This Row],[País]],IFERROR(((Emisiones_CO2_CO2eq_LA[[#This Row],[Emisiones Fugitivas (kilotoneladas CO₂e)]]-AC218)/AC218)*100,0),0)</f>
        <v>-4.7619047619047619</v>
      </c>
      <c r="AF219" s="5">
        <v>0.114591291061879</v>
      </c>
      <c r="AG219">
        <v>1900</v>
      </c>
      <c r="AH219">
        <f>IF(A218=Emisiones_CO2_CO2eq_LA[[#This Row],[País]],IFERROR(Emisiones_CO2_CO2eq_LA[[#This Row],[Electricidad y Calor (kilotoneladas CO₂e)]]-AG218,0),0)</f>
        <v>300</v>
      </c>
      <c r="AI219" s="5">
        <f>IF(A218=Emisiones_CO2_CO2eq_LA[[#This Row],[País]],IFERROR(((Emisiones_CO2_CO2eq_LA[[#This Row],[Electricidad y Calor (kilotoneladas CO₂e)]]-AG218)/AG218)*100,0),0)</f>
        <v>18.75</v>
      </c>
      <c r="AJ219" s="5">
        <v>0.18143621084797501</v>
      </c>
    </row>
    <row r="220" spans="1:36" x14ac:dyDescent="0.25">
      <c r="A220" t="s">
        <v>102</v>
      </c>
      <c r="B220" t="s">
        <v>102</v>
      </c>
      <c r="C220" t="s">
        <v>103</v>
      </c>
      <c r="D220">
        <v>1992</v>
      </c>
      <c r="E220">
        <v>1300</v>
      </c>
      <c r="F220">
        <f>IF(A219=Emisiones_CO2_CO2eq_LA[[#This Row],[País]],IFERROR(Emisiones_CO2_CO2eq_LA[[#This Row],[Edificios (kilotoneladas CO₂e)]]-E219,0),0)</f>
        <v>0</v>
      </c>
      <c r="G220" s="5">
        <f>IF(A219=Emisiones_CO2_CO2eq_LA[[#This Row],[País]],IFERROR(((Emisiones_CO2_CO2eq_LA[[#This Row],[Edificios (kilotoneladas CO₂e)]]-E219)/E219)*100,0),0)</f>
        <v>0</v>
      </c>
      <c r="H220" s="5">
        <v>0.121313923105636</v>
      </c>
      <c r="I220">
        <v>1020</v>
      </c>
      <c r="J220">
        <f>IF(A219=Emisiones_CO2_CO2eq_LA[[#This Row],[País]],IFERROR(Emisiones_CO2_CO2eq_LA[[#This Row],[Industria (kilotoneladas CO₂e)]]-I219,0),0)</f>
        <v>-20</v>
      </c>
      <c r="K220" s="5">
        <f>IF(A219=Emisiones_CO2_CO2eq_LA[[#This Row],[País]],IFERROR(((Emisiones_CO2_CO2eq_LA[[#This Row],[Industria (kilotoneladas CO₂e)]]-I219)/I219)*100,0),0)</f>
        <v>-1.9230769230769231</v>
      </c>
      <c r="L220" s="5">
        <v>9.5184770436730098E-2</v>
      </c>
      <c r="M220">
        <v>42320</v>
      </c>
      <c r="N220">
        <f>IF(A219=Emisiones_CO2_CO2eq_LA[[#This Row],[País]],IFERROR(Emisiones_CO2_CO2eq_LA[[#This Row],[UCTUS (kilotoneladas CO₂e)]]-M219,0),0)</f>
        <v>0</v>
      </c>
      <c r="O220" s="5">
        <f>IF(A219=Emisiones_CO2_CO2eq_LA[[#This Row],[País]],IFERROR(((Emisiones_CO2_CO2eq_LA[[#This Row],[UCTUS (kilotoneladas CO₂e)]]-M219)/M219)*100,0),0)</f>
        <v>0</v>
      </c>
      <c r="P220" s="5">
        <v>3.94923478910041</v>
      </c>
      <c r="Q220">
        <v>100</v>
      </c>
      <c r="R220">
        <f>IF(A219=Emisiones_CO2_CO2eq_LA[[#This Row],[País]],IFERROR(Emisiones_CO2_CO2eq_LA[[#This Row],[Otras Quemas de Combustible (kilotoneladas CO₂e)]]-Q219,0),0)</f>
        <v>0</v>
      </c>
      <c r="S220" s="5">
        <f>IF(A219=Emisiones_CO2_CO2eq_LA[[#This Row],[País]],IFERROR(((Emisiones_CO2_CO2eq_LA[[#This Row],[Otras Quemas de Combustible (kilotoneladas CO₂e)]]-Q219)/Q219)*100,0),0)</f>
        <v>0</v>
      </c>
      <c r="T220" s="5">
        <v>0.01</v>
      </c>
      <c r="U220">
        <v>8100</v>
      </c>
      <c r="V220">
        <f>IF(A219=Emisiones_CO2_CO2eq_LA[[#This Row],[País]],IFERROR(Emisiones_CO2_CO2eq_LA[[#This Row],[Transporte (kilotoneladas CO₂e)]]-U219,0),0)</f>
        <v>100</v>
      </c>
      <c r="W220" s="5">
        <f>IF(A219=Emisiones_CO2_CO2eq_LA[[#This Row],[País]],IFERROR(((Emisiones_CO2_CO2eq_LA[[#This Row],[Transporte (kilotoneladas CO₂e)]]-U219)/U219)*100,0),0)</f>
        <v>1.25</v>
      </c>
      <c r="X220" s="5">
        <v>0.75587905935050304</v>
      </c>
      <c r="Y220">
        <v>2800</v>
      </c>
      <c r="Z220">
        <f>IF(A219=Emisiones_CO2_CO2eq_LA[[#This Row],[País]],IFERROR(Emisiones_CO2_CO2eq_LA[[#This Row],[Manufactura y Construcción (kilotoneladas CO₂e)]]-Y219,0),0)</f>
        <v>300</v>
      </c>
      <c r="AA220" s="5">
        <f>IF(A219=Emisiones_CO2_CO2eq_LA[[#This Row],[País]],IFERROR(((Emisiones_CO2_CO2eq_LA[[#This Row],[Manufactura y Construcción (kilotoneladas CO₂e)]]-Y219)/Y219)*100,0),0)</f>
        <v>12</v>
      </c>
      <c r="AB220" s="5">
        <v>0.26129152668906303</v>
      </c>
      <c r="AC220">
        <v>1370</v>
      </c>
      <c r="AD220">
        <f>IF(A219=Emisiones_CO2_CO2eq_LA[[#This Row],[País]],IFERROR(Emisiones_CO2_CO2eq_LA[[#This Row],[Emisiones Fugitivas (kilotoneladas CO₂e)]]-AC219,0),0)</f>
        <v>170</v>
      </c>
      <c r="AE220" s="5">
        <f>IF(A219=Emisiones_CO2_CO2eq_LA[[#This Row],[País]],IFERROR(((Emisiones_CO2_CO2eq_LA[[#This Row],[Emisiones Fugitivas (kilotoneladas CO₂e)]]-AC219)/AC219)*100,0),0)</f>
        <v>14.166666666666666</v>
      </c>
      <c r="AF220" s="5">
        <v>0.127846211272863</v>
      </c>
      <c r="AG220">
        <v>2400</v>
      </c>
      <c r="AH220">
        <f>IF(A219=Emisiones_CO2_CO2eq_LA[[#This Row],[País]],IFERROR(Emisiones_CO2_CO2eq_LA[[#This Row],[Electricidad y Calor (kilotoneladas CO₂e)]]-AG219,0),0)</f>
        <v>500</v>
      </c>
      <c r="AI220" s="5">
        <f>IF(A219=Emisiones_CO2_CO2eq_LA[[#This Row],[País]],IFERROR(((Emisiones_CO2_CO2eq_LA[[#This Row],[Electricidad y Calor (kilotoneladas CO₂e)]]-AG219)/AG219)*100,0),0)</f>
        <v>26.315789473684209</v>
      </c>
      <c r="AJ220" s="5">
        <v>0.22396416573348199</v>
      </c>
    </row>
    <row r="221" spans="1:36" x14ac:dyDescent="0.25">
      <c r="A221" t="s">
        <v>102</v>
      </c>
      <c r="B221" t="s">
        <v>102</v>
      </c>
      <c r="C221" t="s">
        <v>103</v>
      </c>
      <c r="D221">
        <v>1993</v>
      </c>
      <c r="E221">
        <v>1300</v>
      </c>
      <c r="F221">
        <f>IF(A220=Emisiones_CO2_CO2eq_LA[[#This Row],[País]],IFERROR(Emisiones_CO2_CO2eq_LA[[#This Row],[Edificios (kilotoneladas CO₂e)]]-E220,0),0)</f>
        <v>0</v>
      </c>
      <c r="G221" s="5">
        <f>IF(A220=Emisiones_CO2_CO2eq_LA[[#This Row],[País]],IFERROR(((Emisiones_CO2_CO2eq_LA[[#This Row],[Edificios (kilotoneladas CO₂e)]]-E220)/E220)*100,0),0)</f>
        <v>0</v>
      </c>
      <c r="H221" s="5">
        <v>0.118602317306815</v>
      </c>
      <c r="I221">
        <v>950</v>
      </c>
      <c r="J221">
        <f>IF(A220=Emisiones_CO2_CO2eq_LA[[#This Row],[País]],IFERROR(Emisiones_CO2_CO2eq_LA[[#This Row],[Industria (kilotoneladas CO₂e)]]-I220,0),0)</f>
        <v>-70</v>
      </c>
      <c r="K221" s="5">
        <f>IF(A220=Emisiones_CO2_CO2eq_LA[[#This Row],[País]],IFERROR(((Emisiones_CO2_CO2eq_LA[[#This Row],[Industria (kilotoneladas CO₂e)]]-I220)/I220)*100,0),0)</f>
        <v>-6.8627450980392162</v>
      </c>
      <c r="L221" s="5">
        <v>8.6670924185749398E-2</v>
      </c>
      <c r="M221">
        <v>42320</v>
      </c>
      <c r="N221">
        <f>IF(A220=Emisiones_CO2_CO2eq_LA[[#This Row],[País]],IFERROR(Emisiones_CO2_CO2eq_LA[[#This Row],[UCTUS (kilotoneladas CO₂e)]]-M220,0),0)</f>
        <v>0</v>
      </c>
      <c r="O221" s="5">
        <f>IF(A220=Emisiones_CO2_CO2eq_LA[[#This Row],[País]],IFERROR(((Emisiones_CO2_CO2eq_LA[[#This Row],[UCTUS (kilotoneladas CO₂e)]]-M220)/M220)*100,0),0)</f>
        <v>0</v>
      </c>
      <c r="P221" s="5">
        <v>3.8609615910957</v>
      </c>
      <c r="Q221">
        <v>200</v>
      </c>
      <c r="R221">
        <f>IF(A220=Emisiones_CO2_CO2eq_LA[[#This Row],[País]],IFERROR(Emisiones_CO2_CO2eq_LA[[#This Row],[Otras Quemas de Combustible (kilotoneladas CO₂e)]]-Q220,0),0)</f>
        <v>100</v>
      </c>
      <c r="S221" s="5">
        <f>IF(A220=Emisiones_CO2_CO2eq_LA[[#This Row],[País]],IFERROR(((Emisiones_CO2_CO2eq_LA[[#This Row],[Otras Quemas de Combustible (kilotoneladas CO₂e)]]-Q220)/Q220)*100,0),0)</f>
        <v>100</v>
      </c>
      <c r="T221" s="5">
        <v>0.02</v>
      </c>
      <c r="U221">
        <v>8199.9999999999891</v>
      </c>
      <c r="V221">
        <f>IF(A220=Emisiones_CO2_CO2eq_LA[[#This Row],[País]],IFERROR(Emisiones_CO2_CO2eq_LA[[#This Row],[Transporte (kilotoneladas CO₂e)]]-U220,0),0)</f>
        <v>99.999999999989086</v>
      </c>
      <c r="W221" s="5">
        <f>IF(A220=Emisiones_CO2_CO2eq_LA[[#This Row],[País]],IFERROR(((Emisiones_CO2_CO2eq_LA[[#This Row],[Transporte (kilotoneladas CO₂e)]]-U220)/U220)*100,0),0)</f>
        <v>1.2345679012344333</v>
      </c>
      <c r="X221" s="5">
        <v>0.74810692455067895</v>
      </c>
      <c r="Y221">
        <v>2500</v>
      </c>
      <c r="Z221">
        <f>IF(A220=Emisiones_CO2_CO2eq_LA[[#This Row],[País]],IFERROR(Emisiones_CO2_CO2eq_LA[[#This Row],[Manufactura y Construcción (kilotoneladas CO₂e)]]-Y220,0),0)</f>
        <v>-300</v>
      </c>
      <c r="AA221" s="5">
        <f>IF(A220=Emisiones_CO2_CO2eq_LA[[#This Row],[País]],IFERROR(((Emisiones_CO2_CO2eq_LA[[#This Row],[Manufactura y Construcción (kilotoneladas CO₂e)]]-Y220)/Y220)*100,0),0)</f>
        <v>-10.714285714285714</v>
      </c>
      <c r="AB221" s="5">
        <v>0.22808137943618201</v>
      </c>
      <c r="AC221">
        <v>1150</v>
      </c>
      <c r="AD221">
        <f>IF(A220=Emisiones_CO2_CO2eq_LA[[#This Row],[País]],IFERROR(Emisiones_CO2_CO2eq_LA[[#This Row],[Emisiones Fugitivas (kilotoneladas CO₂e)]]-AC220,0),0)</f>
        <v>-220</v>
      </c>
      <c r="AE221" s="5">
        <f>IF(A220=Emisiones_CO2_CO2eq_LA[[#This Row],[País]],IFERROR(((Emisiones_CO2_CO2eq_LA[[#This Row],[Emisiones Fugitivas (kilotoneladas CO₂e)]]-AC220)/AC220)*100,0),0)</f>
        <v>-16.058394160583941</v>
      </c>
      <c r="AF221" s="5">
        <v>0.10491743454064401</v>
      </c>
      <c r="AG221">
        <v>1900</v>
      </c>
      <c r="AH221">
        <f>IF(A220=Emisiones_CO2_CO2eq_LA[[#This Row],[País]],IFERROR(Emisiones_CO2_CO2eq_LA[[#This Row],[Electricidad y Calor (kilotoneladas CO₂e)]]-AG220,0),0)</f>
        <v>-500</v>
      </c>
      <c r="AI221" s="5">
        <f>IF(A220=Emisiones_CO2_CO2eq_LA[[#This Row],[País]],IFERROR(((Emisiones_CO2_CO2eq_LA[[#This Row],[Electricidad y Calor (kilotoneladas CO₂e)]]-AG220)/AG220)*100,0),0)</f>
        <v>-20.833333333333336</v>
      </c>
      <c r="AJ221" s="5">
        <v>0.17334184837149799</v>
      </c>
    </row>
    <row r="222" spans="1:36" x14ac:dyDescent="0.25">
      <c r="A222" t="s">
        <v>102</v>
      </c>
      <c r="B222" t="s">
        <v>102</v>
      </c>
      <c r="C222" t="s">
        <v>103</v>
      </c>
      <c r="D222">
        <v>1994</v>
      </c>
      <c r="E222">
        <v>1500</v>
      </c>
      <c r="F222">
        <f>IF(A221=Emisiones_CO2_CO2eq_LA[[#This Row],[País]],IFERROR(Emisiones_CO2_CO2eq_LA[[#This Row],[Edificios (kilotoneladas CO₂e)]]-E221,0),0)</f>
        <v>200</v>
      </c>
      <c r="G222" s="5">
        <f>IF(A221=Emisiones_CO2_CO2eq_LA[[#This Row],[País]],IFERROR(((Emisiones_CO2_CO2eq_LA[[#This Row],[Edificios (kilotoneladas CO₂e)]]-E221)/E221)*100,0),0)</f>
        <v>15.384615384615385</v>
      </c>
      <c r="H222" s="5">
        <v>0.13383297644539599</v>
      </c>
      <c r="I222">
        <v>970</v>
      </c>
      <c r="J222">
        <f>IF(A221=Emisiones_CO2_CO2eq_LA[[#This Row],[País]],IFERROR(Emisiones_CO2_CO2eq_LA[[#This Row],[Industria (kilotoneladas CO₂e)]]-I221,0),0)</f>
        <v>20</v>
      </c>
      <c r="K222" s="5">
        <f>IF(A221=Emisiones_CO2_CO2eq_LA[[#This Row],[País]],IFERROR(((Emisiones_CO2_CO2eq_LA[[#This Row],[Industria (kilotoneladas CO₂e)]]-I221)/I221)*100,0),0)</f>
        <v>2.1052631578947367</v>
      </c>
      <c r="L222" s="5">
        <v>8.6545324768022805E-2</v>
      </c>
      <c r="M222">
        <v>42320</v>
      </c>
      <c r="N222">
        <f>IF(A221=Emisiones_CO2_CO2eq_LA[[#This Row],[País]],IFERROR(Emisiones_CO2_CO2eq_LA[[#This Row],[UCTUS (kilotoneladas CO₂e)]]-M221,0),0)</f>
        <v>0</v>
      </c>
      <c r="O222" s="5">
        <f>IF(A221=Emisiones_CO2_CO2eq_LA[[#This Row],[País]],IFERROR(((Emisiones_CO2_CO2eq_LA[[#This Row],[UCTUS (kilotoneladas CO₂e)]]-M221)/M221)*100,0),0)</f>
        <v>0</v>
      </c>
      <c r="P222" s="5">
        <v>3.7758743754460999</v>
      </c>
      <c r="Q222">
        <v>100</v>
      </c>
      <c r="R222">
        <f>IF(A221=Emisiones_CO2_CO2eq_LA[[#This Row],[País]],IFERROR(Emisiones_CO2_CO2eq_LA[[#This Row],[Otras Quemas de Combustible (kilotoneladas CO₂e)]]-Q221,0),0)</f>
        <v>-100</v>
      </c>
      <c r="S222" s="5">
        <f>IF(A221=Emisiones_CO2_CO2eq_LA[[#This Row],[País]],IFERROR(((Emisiones_CO2_CO2eq_LA[[#This Row],[Otras Quemas de Combustible (kilotoneladas CO₂e)]]-Q221)/Q221)*100,0),0)</f>
        <v>-50</v>
      </c>
      <c r="T222" s="5">
        <v>0.01</v>
      </c>
      <c r="U222">
        <v>8700</v>
      </c>
      <c r="V222">
        <f>IF(A221=Emisiones_CO2_CO2eq_LA[[#This Row],[País]],IFERROR(Emisiones_CO2_CO2eq_LA[[#This Row],[Transporte (kilotoneladas CO₂e)]]-U221,0),0)</f>
        <v>500.00000000001091</v>
      </c>
      <c r="W222" s="5">
        <f>IF(A221=Emisiones_CO2_CO2eq_LA[[#This Row],[País]],IFERROR(((Emisiones_CO2_CO2eq_LA[[#This Row],[Transporte (kilotoneladas CO₂e)]]-U221)/U221)*100,0),0)</f>
        <v>6.0975609756098974</v>
      </c>
      <c r="X222" s="5">
        <v>0.77623126338329695</v>
      </c>
      <c r="Y222">
        <v>2800</v>
      </c>
      <c r="Z222">
        <f>IF(A221=Emisiones_CO2_CO2eq_LA[[#This Row],[País]],IFERROR(Emisiones_CO2_CO2eq_LA[[#This Row],[Manufactura y Construcción (kilotoneladas CO₂e)]]-Y221,0),0)</f>
        <v>300</v>
      </c>
      <c r="AA222" s="5">
        <f>IF(A221=Emisiones_CO2_CO2eq_LA[[#This Row],[País]],IFERROR(((Emisiones_CO2_CO2eq_LA[[#This Row],[Manufactura y Construcción (kilotoneladas CO₂e)]]-Y221)/Y221)*100,0),0)</f>
        <v>12</v>
      </c>
      <c r="AB222" s="5">
        <v>0.24982155603140599</v>
      </c>
      <c r="AC222">
        <v>1150</v>
      </c>
      <c r="AD222">
        <f>IF(A221=Emisiones_CO2_CO2eq_LA[[#This Row],[País]],IFERROR(Emisiones_CO2_CO2eq_LA[[#This Row],[Emisiones Fugitivas (kilotoneladas CO₂e)]]-AC221,0),0)</f>
        <v>0</v>
      </c>
      <c r="AE222" s="5">
        <f>IF(A221=Emisiones_CO2_CO2eq_LA[[#This Row],[País]],IFERROR(((Emisiones_CO2_CO2eq_LA[[#This Row],[Emisiones Fugitivas (kilotoneladas CO₂e)]]-AC221)/AC221)*100,0),0)</f>
        <v>0</v>
      </c>
      <c r="AF222" s="5">
        <v>0.10260528194147001</v>
      </c>
      <c r="AG222">
        <v>1800</v>
      </c>
      <c r="AH222">
        <f>IF(A221=Emisiones_CO2_CO2eq_LA[[#This Row],[País]],IFERROR(Emisiones_CO2_CO2eq_LA[[#This Row],[Electricidad y Calor (kilotoneladas CO₂e)]]-AG221,0),0)</f>
        <v>-100</v>
      </c>
      <c r="AI222" s="5">
        <f>IF(A221=Emisiones_CO2_CO2eq_LA[[#This Row],[País]],IFERROR(((Emisiones_CO2_CO2eq_LA[[#This Row],[Electricidad y Calor (kilotoneladas CO₂e)]]-AG221)/AG221)*100,0),0)</f>
        <v>-5.2631578947368416</v>
      </c>
      <c r="AJ222" s="5">
        <v>0.16059957173447501</v>
      </c>
    </row>
    <row r="223" spans="1:36" x14ac:dyDescent="0.25">
      <c r="A223" t="s">
        <v>102</v>
      </c>
      <c r="B223" t="s">
        <v>102</v>
      </c>
      <c r="C223" t="s">
        <v>103</v>
      </c>
      <c r="D223">
        <v>1995</v>
      </c>
      <c r="E223">
        <v>1600</v>
      </c>
      <c r="F223">
        <f>IF(A222=Emisiones_CO2_CO2eq_LA[[#This Row],[País]],IFERROR(Emisiones_CO2_CO2eq_LA[[#This Row],[Edificios (kilotoneladas CO₂e)]]-E222,0),0)</f>
        <v>100</v>
      </c>
      <c r="G223" s="5">
        <f>IF(A222=Emisiones_CO2_CO2eq_LA[[#This Row],[País]],IFERROR(((Emisiones_CO2_CO2eq_LA[[#This Row],[Edificios (kilotoneladas CO₂e)]]-E222)/E222)*100,0),0)</f>
        <v>6.666666666666667</v>
      </c>
      <c r="H223" s="5">
        <v>0.13967699694456501</v>
      </c>
      <c r="I223">
        <v>1180</v>
      </c>
      <c r="J223">
        <f>IF(A222=Emisiones_CO2_CO2eq_LA[[#This Row],[País]],IFERROR(Emisiones_CO2_CO2eq_LA[[#This Row],[Industria (kilotoneladas CO₂e)]]-I222,0),0)</f>
        <v>210</v>
      </c>
      <c r="K223" s="5">
        <f>IF(A222=Emisiones_CO2_CO2eq_LA[[#This Row],[País]],IFERROR(((Emisiones_CO2_CO2eq_LA[[#This Row],[Industria (kilotoneladas CO₂e)]]-I222)/I222)*100,0),0)</f>
        <v>21.649484536082475</v>
      </c>
      <c r="L223" s="5">
        <v>0.103011785246617</v>
      </c>
      <c r="M223">
        <v>42320</v>
      </c>
      <c r="N223">
        <f>IF(A222=Emisiones_CO2_CO2eq_LA[[#This Row],[País]],IFERROR(Emisiones_CO2_CO2eq_LA[[#This Row],[UCTUS (kilotoneladas CO₂e)]]-M222,0),0)</f>
        <v>0</v>
      </c>
      <c r="O223" s="5">
        <f>IF(A222=Emisiones_CO2_CO2eq_LA[[#This Row],[País]],IFERROR(((Emisiones_CO2_CO2eq_LA[[#This Row],[UCTUS (kilotoneladas CO₂e)]]-M222)/M222)*100,0),0)</f>
        <v>0</v>
      </c>
      <c r="P223" s="5">
        <v>3.6944565691837599</v>
      </c>
      <c r="Q223">
        <v>100</v>
      </c>
      <c r="R223">
        <f>IF(A222=Emisiones_CO2_CO2eq_LA[[#This Row],[País]],IFERROR(Emisiones_CO2_CO2eq_LA[[#This Row],[Otras Quemas de Combustible (kilotoneladas CO₂e)]]-Q222,0),0)</f>
        <v>0</v>
      </c>
      <c r="S223" s="5">
        <f>IF(A222=Emisiones_CO2_CO2eq_LA[[#This Row],[País]],IFERROR(((Emisiones_CO2_CO2eq_LA[[#This Row],[Otras Quemas de Combustible (kilotoneladas CO₂e)]]-Q222)/Q222)*100,0),0)</f>
        <v>0</v>
      </c>
      <c r="T223" s="5">
        <v>0.01</v>
      </c>
      <c r="U223">
        <v>8300</v>
      </c>
      <c r="V223">
        <f>IF(A222=Emisiones_CO2_CO2eq_LA[[#This Row],[País]],IFERROR(Emisiones_CO2_CO2eq_LA[[#This Row],[Transporte (kilotoneladas CO₂e)]]-U222,0),0)</f>
        <v>-400</v>
      </c>
      <c r="W223" s="5">
        <f>IF(A222=Emisiones_CO2_CO2eq_LA[[#This Row],[País]],IFERROR(((Emisiones_CO2_CO2eq_LA[[#This Row],[Transporte (kilotoneladas CO₂e)]]-U222)/U222)*100,0),0)</f>
        <v>-4.5977011494252871</v>
      </c>
      <c r="X223" s="5">
        <v>0.72457442164993402</v>
      </c>
      <c r="Y223">
        <v>2700</v>
      </c>
      <c r="Z223">
        <f>IF(A222=Emisiones_CO2_CO2eq_LA[[#This Row],[País]],IFERROR(Emisiones_CO2_CO2eq_LA[[#This Row],[Manufactura y Construcción (kilotoneladas CO₂e)]]-Y222,0),0)</f>
        <v>-100</v>
      </c>
      <c r="AA223" s="5">
        <f>IF(A222=Emisiones_CO2_CO2eq_LA[[#This Row],[País]],IFERROR(((Emisiones_CO2_CO2eq_LA[[#This Row],[Manufactura y Construcción (kilotoneladas CO₂e)]]-Y222)/Y222)*100,0),0)</f>
        <v>-3.5714285714285712</v>
      </c>
      <c r="AB223" s="5">
        <v>0.23570493234395401</v>
      </c>
      <c r="AC223">
        <v>1910</v>
      </c>
      <c r="AD223">
        <f>IF(A222=Emisiones_CO2_CO2eq_LA[[#This Row],[País]],IFERROR(Emisiones_CO2_CO2eq_LA[[#This Row],[Emisiones Fugitivas (kilotoneladas CO₂e)]]-AC222,0),0)</f>
        <v>760</v>
      </c>
      <c r="AE223" s="5">
        <f>IF(A222=Emisiones_CO2_CO2eq_LA[[#This Row],[País]],IFERROR(((Emisiones_CO2_CO2eq_LA[[#This Row],[Emisiones Fugitivas (kilotoneladas CO₂e)]]-AC222)/AC222)*100,0),0)</f>
        <v>66.086956521739125</v>
      </c>
      <c r="AF223" s="5">
        <v>0.16673941510257501</v>
      </c>
      <c r="AG223">
        <v>3900</v>
      </c>
      <c r="AH223">
        <f>IF(A222=Emisiones_CO2_CO2eq_LA[[#This Row],[País]],IFERROR(Emisiones_CO2_CO2eq_LA[[#This Row],[Electricidad y Calor (kilotoneladas CO₂e)]]-AG222,0),0)</f>
        <v>2100</v>
      </c>
      <c r="AI223" s="5">
        <f>IF(A222=Emisiones_CO2_CO2eq_LA[[#This Row],[País]],IFERROR(((Emisiones_CO2_CO2eq_LA[[#This Row],[Electricidad y Calor (kilotoneladas CO₂e)]]-AG222)/AG222)*100,0),0)</f>
        <v>116.66666666666667</v>
      </c>
      <c r="AJ223" s="5">
        <v>0.34046268005237801</v>
      </c>
    </row>
    <row r="224" spans="1:36" x14ac:dyDescent="0.25">
      <c r="A224" t="s">
        <v>102</v>
      </c>
      <c r="B224" t="s">
        <v>102</v>
      </c>
      <c r="C224" t="s">
        <v>103</v>
      </c>
      <c r="D224">
        <v>1996</v>
      </c>
      <c r="E224">
        <v>1800</v>
      </c>
      <c r="F224">
        <f>IF(A223=Emisiones_CO2_CO2eq_LA[[#This Row],[País]],IFERROR(Emisiones_CO2_CO2eq_LA[[#This Row],[Edificios (kilotoneladas CO₂e)]]-E223,0),0)</f>
        <v>200</v>
      </c>
      <c r="G224" s="5">
        <f>IF(A223=Emisiones_CO2_CO2eq_LA[[#This Row],[País]],IFERROR(((Emisiones_CO2_CO2eq_LA[[#This Row],[Edificios (kilotoneladas CO₂e)]]-E223)/E223)*100,0),0)</f>
        <v>12.5</v>
      </c>
      <c r="H224" s="5">
        <v>0.15380671622660799</v>
      </c>
      <c r="I224">
        <v>1360</v>
      </c>
      <c r="J224">
        <f>IF(A223=Emisiones_CO2_CO2eq_LA[[#This Row],[País]],IFERROR(Emisiones_CO2_CO2eq_LA[[#This Row],[Industria (kilotoneladas CO₂e)]]-I223,0),0)</f>
        <v>180</v>
      </c>
      <c r="K224" s="5">
        <f>IF(A223=Emisiones_CO2_CO2eq_LA[[#This Row],[País]],IFERROR(((Emisiones_CO2_CO2eq_LA[[#This Row],[Industria (kilotoneladas CO₂e)]]-I223)/I223)*100,0),0)</f>
        <v>15.254237288135593</v>
      </c>
      <c r="L224" s="5">
        <v>0.11620951892677001</v>
      </c>
      <c r="M224">
        <v>42320</v>
      </c>
      <c r="N224">
        <f>IF(A223=Emisiones_CO2_CO2eq_LA[[#This Row],[País]],IFERROR(Emisiones_CO2_CO2eq_LA[[#This Row],[UCTUS (kilotoneladas CO₂e)]]-M223,0),0)</f>
        <v>0</v>
      </c>
      <c r="O224" s="5">
        <f>IF(A223=Emisiones_CO2_CO2eq_LA[[#This Row],[País]],IFERROR(((Emisiones_CO2_CO2eq_LA[[#This Row],[UCTUS (kilotoneladas CO₂e)]]-M223)/M223)*100,0),0)</f>
        <v>0</v>
      </c>
      <c r="P224" s="5">
        <v>3.61616679483893</v>
      </c>
      <c r="Q224">
        <v>100</v>
      </c>
      <c r="R224">
        <f>IF(A223=Emisiones_CO2_CO2eq_LA[[#This Row],[País]],IFERROR(Emisiones_CO2_CO2eq_LA[[#This Row],[Otras Quemas de Combustible (kilotoneladas CO₂e)]]-Q223,0),0)</f>
        <v>0</v>
      </c>
      <c r="S224" s="5">
        <f>IF(A223=Emisiones_CO2_CO2eq_LA[[#This Row],[País]],IFERROR(((Emisiones_CO2_CO2eq_LA[[#This Row],[Otras Quemas de Combustible (kilotoneladas CO₂e)]]-Q223)/Q223)*100,0),0)</f>
        <v>0</v>
      </c>
      <c r="T224" s="5">
        <v>0.01</v>
      </c>
      <c r="U224">
        <v>10100</v>
      </c>
      <c r="V224">
        <f>IF(A223=Emisiones_CO2_CO2eq_LA[[#This Row],[País]],IFERROR(Emisiones_CO2_CO2eq_LA[[#This Row],[Transporte (kilotoneladas CO₂e)]]-U223,0),0)</f>
        <v>1800</v>
      </c>
      <c r="W224" s="5">
        <f>IF(A223=Emisiones_CO2_CO2eq_LA[[#This Row],[País]],IFERROR(((Emisiones_CO2_CO2eq_LA[[#This Row],[Transporte (kilotoneladas CO₂e)]]-U223)/U223)*100,0),0)</f>
        <v>21.686746987951807</v>
      </c>
      <c r="X224" s="5">
        <v>0.86302657438263697</v>
      </c>
      <c r="Y224">
        <v>3000</v>
      </c>
      <c r="Z224">
        <f>IF(A223=Emisiones_CO2_CO2eq_LA[[#This Row],[País]],IFERROR(Emisiones_CO2_CO2eq_LA[[#This Row],[Manufactura y Construcción (kilotoneladas CO₂e)]]-Y223,0),0)</f>
        <v>300</v>
      </c>
      <c r="AA224" s="5">
        <f>IF(A223=Emisiones_CO2_CO2eq_LA[[#This Row],[País]],IFERROR(((Emisiones_CO2_CO2eq_LA[[#This Row],[Manufactura y Construcción (kilotoneladas CO₂e)]]-Y223)/Y223)*100,0),0)</f>
        <v>11.111111111111111</v>
      </c>
      <c r="AB224" s="5">
        <v>0.25634452704434701</v>
      </c>
      <c r="AC224">
        <v>1910</v>
      </c>
      <c r="AD224">
        <f>IF(A223=Emisiones_CO2_CO2eq_LA[[#This Row],[País]],IFERROR(Emisiones_CO2_CO2eq_LA[[#This Row],[Emisiones Fugitivas (kilotoneladas CO₂e)]]-AC223,0),0)</f>
        <v>0</v>
      </c>
      <c r="AE224" s="5">
        <f>IF(A223=Emisiones_CO2_CO2eq_LA[[#This Row],[País]],IFERROR(((Emisiones_CO2_CO2eq_LA[[#This Row],[Emisiones Fugitivas (kilotoneladas CO₂e)]]-AC223)/AC223)*100,0),0)</f>
        <v>0</v>
      </c>
      <c r="AF224" s="5">
        <v>0.163206015551567</v>
      </c>
      <c r="AG224">
        <v>4099.99999999999</v>
      </c>
      <c r="AH224">
        <f>IF(A223=Emisiones_CO2_CO2eq_LA[[#This Row],[País]],IFERROR(Emisiones_CO2_CO2eq_LA[[#This Row],[Electricidad y Calor (kilotoneladas CO₂e)]]-AG223,0),0)</f>
        <v>199.99999999999</v>
      </c>
      <c r="AI224" s="5">
        <f>IF(A223=Emisiones_CO2_CO2eq_LA[[#This Row],[País]],IFERROR(((Emisiones_CO2_CO2eq_LA[[#This Row],[Electricidad y Calor (kilotoneladas CO₂e)]]-AG223)/AG223)*100,0),0)</f>
        <v>5.128205128204872</v>
      </c>
      <c r="AJ224" s="5">
        <v>0.350337520293941</v>
      </c>
    </row>
    <row r="225" spans="1:36" x14ac:dyDescent="0.25">
      <c r="A225" t="s">
        <v>102</v>
      </c>
      <c r="B225" t="s">
        <v>102</v>
      </c>
      <c r="C225" t="s">
        <v>103</v>
      </c>
      <c r="D225">
        <v>1997</v>
      </c>
      <c r="E225">
        <v>1900</v>
      </c>
      <c r="F225">
        <f>IF(A224=Emisiones_CO2_CO2eq_LA[[#This Row],[País]],IFERROR(Emisiones_CO2_CO2eq_LA[[#This Row],[Edificios (kilotoneladas CO₂e)]]-E224,0),0)</f>
        <v>100</v>
      </c>
      <c r="G225" s="5">
        <f>IF(A224=Emisiones_CO2_CO2eq_LA[[#This Row],[País]],IFERROR(((Emisiones_CO2_CO2eq_LA[[#This Row],[Edificios (kilotoneladas CO₂e)]]-E224)/E224)*100,0),0)</f>
        <v>5.5555555555555554</v>
      </c>
      <c r="H225" s="5">
        <v>0.15898251192368801</v>
      </c>
      <c r="I225">
        <v>1300</v>
      </c>
      <c r="J225">
        <f>IF(A224=Emisiones_CO2_CO2eq_LA[[#This Row],[País]],IFERROR(Emisiones_CO2_CO2eq_LA[[#This Row],[Industria (kilotoneladas CO₂e)]]-I224,0),0)</f>
        <v>-60</v>
      </c>
      <c r="K225" s="5">
        <f>IF(A224=Emisiones_CO2_CO2eq_LA[[#This Row],[País]],IFERROR(((Emisiones_CO2_CO2eq_LA[[#This Row],[Industria (kilotoneladas CO₂e)]]-I224)/I224)*100,0),0)</f>
        <v>-4.4117647058823533</v>
      </c>
      <c r="L225" s="5">
        <v>0.108777508158313</v>
      </c>
      <c r="M225">
        <v>42320</v>
      </c>
      <c r="N225">
        <f>IF(A224=Emisiones_CO2_CO2eq_LA[[#This Row],[País]],IFERROR(Emisiones_CO2_CO2eq_LA[[#This Row],[UCTUS (kilotoneladas CO₂e)]]-M224,0),0)</f>
        <v>0</v>
      </c>
      <c r="O225" s="5">
        <f>IF(A224=Emisiones_CO2_CO2eq_LA[[#This Row],[País]],IFERROR(((Emisiones_CO2_CO2eq_LA[[#This Row],[UCTUS (kilotoneladas CO₂e)]]-M224)/M224)*100,0),0)</f>
        <v>0</v>
      </c>
      <c r="P225" s="5">
        <v>3.54112626558446</v>
      </c>
      <c r="Q225">
        <v>100</v>
      </c>
      <c r="R225">
        <f>IF(A224=Emisiones_CO2_CO2eq_LA[[#This Row],[País]],IFERROR(Emisiones_CO2_CO2eq_LA[[#This Row],[Otras Quemas de Combustible (kilotoneladas CO₂e)]]-Q224,0),0)</f>
        <v>0</v>
      </c>
      <c r="S225" s="5">
        <f>IF(A224=Emisiones_CO2_CO2eq_LA[[#This Row],[País]],IFERROR(((Emisiones_CO2_CO2eq_LA[[#This Row],[Otras Quemas de Combustible (kilotoneladas CO₂e)]]-Q224)/Q224)*100,0),0)</f>
        <v>0</v>
      </c>
      <c r="T225" s="5">
        <v>0.01</v>
      </c>
      <c r="U225">
        <v>10700</v>
      </c>
      <c r="V225">
        <f>IF(A224=Emisiones_CO2_CO2eq_LA[[#This Row],[País]],IFERROR(Emisiones_CO2_CO2eq_LA[[#This Row],[Transporte (kilotoneladas CO₂e)]]-U224,0),0)</f>
        <v>600</v>
      </c>
      <c r="W225" s="5">
        <f>IF(A224=Emisiones_CO2_CO2eq_LA[[#This Row],[País]],IFERROR(((Emisiones_CO2_CO2eq_LA[[#This Row],[Transporte (kilotoneladas CO₂e)]]-U224)/U224)*100,0),0)</f>
        <v>5.9405940594059405</v>
      </c>
      <c r="X225" s="5">
        <v>0.89532256714919201</v>
      </c>
      <c r="Y225">
        <v>3100</v>
      </c>
      <c r="Z225">
        <f>IF(A224=Emisiones_CO2_CO2eq_LA[[#This Row],[País]],IFERROR(Emisiones_CO2_CO2eq_LA[[#This Row],[Manufactura y Construcción (kilotoneladas CO₂e)]]-Y224,0),0)</f>
        <v>100</v>
      </c>
      <c r="AA225" s="5">
        <f>IF(A224=Emisiones_CO2_CO2eq_LA[[#This Row],[País]],IFERROR(((Emisiones_CO2_CO2eq_LA[[#This Row],[Manufactura y Construcción (kilotoneladas CO₂e)]]-Y224)/Y224)*100,0),0)</f>
        <v>3.3333333333333335</v>
      </c>
      <c r="AB225" s="5">
        <v>0.25939251945443897</v>
      </c>
      <c r="AC225">
        <v>1810</v>
      </c>
      <c r="AD225">
        <f>IF(A224=Emisiones_CO2_CO2eq_LA[[#This Row],[País]],IFERROR(Emisiones_CO2_CO2eq_LA[[#This Row],[Emisiones Fugitivas (kilotoneladas CO₂e)]]-AC224,0),0)</f>
        <v>-100</v>
      </c>
      <c r="AE225" s="5">
        <f>IF(A224=Emisiones_CO2_CO2eq_LA[[#This Row],[País]],IFERROR(((Emisiones_CO2_CO2eq_LA[[#This Row],[Emisiones Fugitivas (kilotoneladas CO₂e)]]-AC224)/AC224)*100,0),0)</f>
        <v>-5.2356020942408374</v>
      </c>
      <c r="AF225" s="5">
        <v>0.151451761358882</v>
      </c>
      <c r="AG225">
        <v>4600</v>
      </c>
      <c r="AH225">
        <f>IF(A224=Emisiones_CO2_CO2eq_LA[[#This Row],[País]],IFERROR(Emisiones_CO2_CO2eq_LA[[#This Row],[Electricidad y Calor (kilotoneladas CO₂e)]]-AG224,0),0)</f>
        <v>500.00000000001</v>
      </c>
      <c r="AI225" s="5">
        <f>IF(A224=Emisiones_CO2_CO2eq_LA[[#This Row],[País]],IFERROR(((Emisiones_CO2_CO2eq_LA[[#This Row],[Electricidad y Calor (kilotoneladas CO₂e)]]-AG224)/AG224)*100,0),0)</f>
        <v>12.195121951219786</v>
      </c>
      <c r="AJ225" s="5">
        <v>0.38490502886787697</v>
      </c>
    </row>
    <row r="226" spans="1:36" x14ac:dyDescent="0.25">
      <c r="A226" t="s">
        <v>102</v>
      </c>
      <c r="B226" t="s">
        <v>102</v>
      </c>
      <c r="C226" t="s">
        <v>103</v>
      </c>
      <c r="D226">
        <v>1998</v>
      </c>
      <c r="E226">
        <v>1900</v>
      </c>
      <c r="F226">
        <f>IF(A225=Emisiones_CO2_CO2eq_LA[[#This Row],[País]],IFERROR(Emisiones_CO2_CO2eq_LA[[#This Row],[Edificios (kilotoneladas CO₂e)]]-E225,0),0)</f>
        <v>0</v>
      </c>
      <c r="G226" s="5">
        <f>IF(A225=Emisiones_CO2_CO2eq_LA[[#This Row],[País]],IFERROR(((Emisiones_CO2_CO2eq_LA[[#This Row],[Edificios (kilotoneladas CO₂e)]]-E225)/E225)*100,0),0)</f>
        <v>0</v>
      </c>
      <c r="H226" s="5">
        <v>0.15576323987538901</v>
      </c>
      <c r="I226">
        <v>1170</v>
      </c>
      <c r="J226">
        <f>IF(A225=Emisiones_CO2_CO2eq_LA[[#This Row],[País]],IFERROR(Emisiones_CO2_CO2eq_LA[[#This Row],[Industria (kilotoneladas CO₂e)]]-I225,0),0)</f>
        <v>-130</v>
      </c>
      <c r="K226" s="5">
        <f>IF(A225=Emisiones_CO2_CO2eq_LA[[#This Row],[País]],IFERROR(((Emisiones_CO2_CO2eq_LA[[#This Row],[Industria (kilotoneladas CO₂e)]]-I225)/I225)*100,0),0)</f>
        <v>-10</v>
      </c>
      <c r="L226" s="5">
        <v>9.5917363502213401E-2</v>
      </c>
      <c r="M226">
        <v>42320</v>
      </c>
      <c r="N226">
        <f>IF(A225=Emisiones_CO2_CO2eq_LA[[#This Row],[País]],IFERROR(Emisiones_CO2_CO2eq_LA[[#This Row],[UCTUS (kilotoneladas CO₂e)]]-M225,0),0)</f>
        <v>0</v>
      </c>
      <c r="O226" s="5">
        <f>IF(A225=Emisiones_CO2_CO2eq_LA[[#This Row],[País]],IFERROR(((Emisiones_CO2_CO2eq_LA[[#This Row],[UCTUS (kilotoneladas CO₂e)]]-M225)/M225)*100,0),0)</f>
        <v>0</v>
      </c>
      <c r="P226" s="5">
        <v>3.4694212165928802</v>
      </c>
      <c r="Q226">
        <v>100</v>
      </c>
      <c r="R226">
        <f>IF(A225=Emisiones_CO2_CO2eq_LA[[#This Row],[País]],IFERROR(Emisiones_CO2_CO2eq_LA[[#This Row],[Otras Quemas de Combustible (kilotoneladas CO₂e)]]-Q225,0),0)</f>
        <v>0</v>
      </c>
      <c r="S226" s="5">
        <f>IF(A225=Emisiones_CO2_CO2eq_LA[[#This Row],[País]],IFERROR(((Emisiones_CO2_CO2eq_LA[[#This Row],[Otras Quemas de Combustible (kilotoneladas CO₂e)]]-Q225)/Q225)*100,0),0)</f>
        <v>0</v>
      </c>
      <c r="T226" s="5">
        <v>0.01</v>
      </c>
      <c r="U226">
        <v>10000</v>
      </c>
      <c r="V226">
        <f>IF(A225=Emisiones_CO2_CO2eq_LA[[#This Row],[País]],IFERROR(Emisiones_CO2_CO2eq_LA[[#This Row],[Transporte (kilotoneladas CO₂e)]]-U225,0),0)</f>
        <v>-700</v>
      </c>
      <c r="W226" s="5">
        <f>IF(A225=Emisiones_CO2_CO2eq_LA[[#This Row],[País]],IFERROR(((Emisiones_CO2_CO2eq_LA[[#This Row],[Transporte (kilotoneladas CO₂e)]]-U225)/U225)*100,0),0)</f>
        <v>-6.5420560747663545</v>
      </c>
      <c r="X226" s="5">
        <v>0.81980652565994405</v>
      </c>
      <c r="Y226">
        <v>3200</v>
      </c>
      <c r="Z226">
        <f>IF(A225=Emisiones_CO2_CO2eq_LA[[#This Row],[País]],IFERROR(Emisiones_CO2_CO2eq_LA[[#This Row],[Manufactura y Construcción (kilotoneladas CO₂e)]]-Y225,0),0)</f>
        <v>100</v>
      </c>
      <c r="AA226" s="5">
        <f>IF(A225=Emisiones_CO2_CO2eq_LA[[#This Row],[País]],IFERROR(((Emisiones_CO2_CO2eq_LA[[#This Row],[Manufactura y Construcción (kilotoneladas CO₂e)]]-Y225)/Y225)*100,0),0)</f>
        <v>3.225806451612903</v>
      </c>
      <c r="AB226" s="5">
        <v>0.26233808821118199</v>
      </c>
      <c r="AC226">
        <v>1810</v>
      </c>
      <c r="AD226">
        <f>IF(A225=Emisiones_CO2_CO2eq_LA[[#This Row],[País]],IFERROR(Emisiones_CO2_CO2eq_LA[[#This Row],[Emisiones Fugitivas (kilotoneladas CO₂e)]]-AC225,0),0)</f>
        <v>0</v>
      </c>
      <c r="AE226" s="5">
        <f>IF(A225=Emisiones_CO2_CO2eq_LA[[#This Row],[País]],IFERROR(((Emisiones_CO2_CO2eq_LA[[#This Row],[Emisiones Fugitivas (kilotoneladas CO₂e)]]-AC225)/AC225)*100,0),0)</f>
        <v>0</v>
      </c>
      <c r="AF226" s="5">
        <v>0.14838498114444901</v>
      </c>
      <c r="AG226">
        <v>5200</v>
      </c>
      <c r="AH226">
        <f>IF(A225=Emisiones_CO2_CO2eq_LA[[#This Row],[País]],IFERROR(Emisiones_CO2_CO2eq_LA[[#This Row],[Electricidad y Calor (kilotoneladas CO₂e)]]-AG225,0),0)</f>
        <v>600</v>
      </c>
      <c r="AI226" s="5">
        <f>IF(A225=Emisiones_CO2_CO2eq_LA[[#This Row],[País]],IFERROR(((Emisiones_CO2_CO2eq_LA[[#This Row],[Electricidad y Calor (kilotoneladas CO₂e)]]-AG225)/AG225)*100,0),0)</f>
        <v>13.043478260869565</v>
      </c>
      <c r="AJ226" s="5">
        <v>0.42629939334317102</v>
      </c>
    </row>
    <row r="227" spans="1:36" x14ac:dyDescent="0.25">
      <c r="A227" t="s">
        <v>102</v>
      </c>
      <c r="B227" t="s">
        <v>102</v>
      </c>
      <c r="C227" t="s">
        <v>103</v>
      </c>
      <c r="D227">
        <v>1999</v>
      </c>
      <c r="E227">
        <v>1900</v>
      </c>
      <c r="F227">
        <f>IF(A226=Emisiones_CO2_CO2eq_LA[[#This Row],[País]],IFERROR(Emisiones_CO2_CO2eq_LA[[#This Row],[Edificios (kilotoneladas CO₂e)]]-E226,0),0)</f>
        <v>0</v>
      </c>
      <c r="G227" s="5">
        <f>IF(A226=Emisiones_CO2_CO2eq_LA[[#This Row],[País]],IFERROR(((Emisiones_CO2_CO2eq_LA[[#This Row],[Edificios (kilotoneladas CO₂e)]]-E226)/E226)*100,0),0)</f>
        <v>0</v>
      </c>
      <c r="H227" s="5">
        <v>0.15270856775437999</v>
      </c>
      <c r="I227">
        <v>1030</v>
      </c>
      <c r="J227">
        <f>IF(A226=Emisiones_CO2_CO2eq_LA[[#This Row],[País]],IFERROR(Emisiones_CO2_CO2eq_LA[[#This Row],[Industria (kilotoneladas CO₂e)]]-I226,0),0)</f>
        <v>-140</v>
      </c>
      <c r="K227" s="5">
        <f>IF(A226=Emisiones_CO2_CO2eq_LA[[#This Row],[País]],IFERROR(((Emisiones_CO2_CO2eq_LA[[#This Row],[Industria (kilotoneladas CO₂e)]]-I226)/I226)*100,0),0)</f>
        <v>-11.965811965811966</v>
      </c>
      <c r="L227" s="5">
        <v>8.2784118308953505E-2</v>
      </c>
      <c r="M227">
        <v>42320</v>
      </c>
      <c r="N227">
        <f>IF(A226=Emisiones_CO2_CO2eq_LA[[#This Row],[País]],IFERROR(Emisiones_CO2_CO2eq_LA[[#This Row],[UCTUS (kilotoneladas CO₂e)]]-M226,0),0)</f>
        <v>0</v>
      </c>
      <c r="O227" s="5">
        <f>IF(A226=Emisiones_CO2_CO2eq_LA[[#This Row],[País]],IFERROR(((Emisiones_CO2_CO2eq_LA[[#This Row],[UCTUS (kilotoneladas CO₂e)]]-M226)/M226)*100,0),0)</f>
        <v>0</v>
      </c>
      <c r="P227" s="5">
        <v>3.40138241440282</v>
      </c>
      <c r="Q227">
        <v>100</v>
      </c>
      <c r="R227">
        <f>IF(A226=Emisiones_CO2_CO2eq_LA[[#This Row],[País]],IFERROR(Emisiones_CO2_CO2eq_LA[[#This Row],[Otras Quemas de Combustible (kilotoneladas CO₂e)]]-Q226,0),0)</f>
        <v>0</v>
      </c>
      <c r="S227" s="5">
        <f>IF(A226=Emisiones_CO2_CO2eq_LA[[#This Row],[País]],IFERROR(((Emisiones_CO2_CO2eq_LA[[#This Row],[Otras Quemas de Combustible (kilotoneladas CO₂e)]]-Q226)/Q226)*100,0),0)</f>
        <v>0</v>
      </c>
      <c r="T227" s="5">
        <v>0.01</v>
      </c>
      <c r="U227">
        <v>7900</v>
      </c>
      <c r="V227">
        <f>IF(A226=Emisiones_CO2_CO2eq_LA[[#This Row],[País]],IFERROR(Emisiones_CO2_CO2eq_LA[[#This Row],[Transporte (kilotoneladas CO₂e)]]-U226,0),0)</f>
        <v>-2100</v>
      </c>
      <c r="W227" s="5">
        <f>IF(A226=Emisiones_CO2_CO2eq_LA[[#This Row],[País]],IFERROR(((Emisiones_CO2_CO2eq_LA[[#This Row],[Transporte (kilotoneladas CO₂e)]]-U226)/U226)*100,0),0)</f>
        <v>-21</v>
      </c>
      <c r="X227" s="5">
        <v>0.63494615013663402</v>
      </c>
      <c r="Y227">
        <v>2800</v>
      </c>
      <c r="Z227">
        <f>IF(A226=Emisiones_CO2_CO2eq_LA[[#This Row],[País]],IFERROR(Emisiones_CO2_CO2eq_LA[[#This Row],[Manufactura y Construcción (kilotoneladas CO₂e)]]-Y226,0),0)</f>
        <v>-400</v>
      </c>
      <c r="AA227" s="5">
        <f>IF(A226=Emisiones_CO2_CO2eq_LA[[#This Row],[País]],IFERROR(((Emisiones_CO2_CO2eq_LA[[#This Row],[Manufactura y Construcción (kilotoneladas CO₂e)]]-Y226)/Y226)*100,0),0)</f>
        <v>-12.5</v>
      </c>
      <c r="AB227" s="5">
        <v>0.22504420511171799</v>
      </c>
      <c r="AC227">
        <v>1810</v>
      </c>
      <c r="AD227">
        <f>IF(A226=Emisiones_CO2_CO2eq_LA[[#This Row],[País]],IFERROR(Emisiones_CO2_CO2eq_LA[[#This Row],[Emisiones Fugitivas (kilotoneladas CO₂e)]]-AC226,0),0)</f>
        <v>0</v>
      </c>
      <c r="AE227" s="5">
        <f>IF(A226=Emisiones_CO2_CO2eq_LA[[#This Row],[País]],IFERROR(((Emisiones_CO2_CO2eq_LA[[#This Row],[Emisiones Fugitivas (kilotoneladas CO₂e)]]-AC226)/AC226)*100,0),0)</f>
        <v>0</v>
      </c>
      <c r="AF227" s="5">
        <v>0.14547500401864599</v>
      </c>
      <c r="AG227">
        <v>4000</v>
      </c>
      <c r="AH227">
        <f>IF(A226=Emisiones_CO2_CO2eq_LA[[#This Row],[País]],IFERROR(Emisiones_CO2_CO2eq_LA[[#This Row],[Electricidad y Calor (kilotoneladas CO₂e)]]-AG226,0),0)</f>
        <v>-1200</v>
      </c>
      <c r="AI227" s="5">
        <f>IF(A226=Emisiones_CO2_CO2eq_LA[[#This Row],[País]],IFERROR(((Emisiones_CO2_CO2eq_LA[[#This Row],[Electricidad y Calor (kilotoneladas CO₂e)]]-AG226)/AG226)*100,0),0)</f>
        <v>-23.076923076923077</v>
      </c>
      <c r="AJ227" s="5">
        <v>0.32149172158816902</v>
      </c>
    </row>
    <row r="228" spans="1:36" x14ac:dyDescent="0.25">
      <c r="A228" t="s">
        <v>102</v>
      </c>
      <c r="B228" t="s">
        <v>102</v>
      </c>
      <c r="C228" t="s">
        <v>103</v>
      </c>
      <c r="D228">
        <v>2000</v>
      </c>
      <c r="E228">
        <v>1900</v>
      </c>
      <c r="F228">
        <f>IF(A227=Emisiones_CO2_CO2eq_LA[[#This Row],[País]],IFERROR(Emisiones_CO2_CO2eq_LA[[#This Row],[Edificios (kilotoneladas CO₂e)]]-E227,0),0)</f>
        <v>0</v>
      </c>
      <c r="G228" s="5">
        <f>IF(A227=Emisiones_CO2_CO2eq_LA[[#This Row],[País]],IFERROR(((Emisiones_CO2_CO2eq_LA[[#This Row],[Edificios (kilotoneladas CO₂e)]]-E227)/E227)*100,0),0)</f>
        <v>0</v>
      </c>
      <c r="H228" s="5">
        <v>0.14983045501143399</v>
      </c>
      <c r="I228">
        <v>1260</v>
      </c>
      <c r="J228">
        <f>IF(A227=Emisiones_CO2_CO2eq_LA[[#This Row],[País]],IFERROR(Emisiones_CO2_CO2eq_LA[[#This Row],[Industria (kilotoneladas CO₂e)]]-I227,0),0)</f>
        <v>230</v>
      </c>
      <c r="K228" s="5">
        <f>IF(A227=Emisiones_CO2_CO2eq_LA[[#This Row],[País]],IFERROR(((Emisiones_CO2_CO2eq_LA[[#This Row],[Industria (kilotoneladas CO₂e)]]-I227)/I227)*100,0),0)</f>
        <v>22.330097087378643</v>
      </c>
      <c r="L228" s="5">
        <v>9.9361249112845995E-2</v>
      </c>
      <c r="M228">
        <v>42320</v>
      </c>
      <c r="N228">
        <f>IF(A227=Emisiones_CO2_CO2eq_LA[[#This Row],[País]],IFERROR(Emisiones_CO2_CO2eq_LA[[#This Row],[UCTUS (kilotoneladas CO₂e)]]-M227,0),0)</f>
        <v>0</v>
      </c>
      <c r="O228" s="5">
        <f>IF(A227=Emisiones_CO2_CO2eq_LA[[#This Row],[País]],IFERROR(((Emisiones_CO2_CO2eq_LA[[#This Row],[UCTUS (kilotoneladas CO₂e)]]-M227)/M227)*100,0),0)</f>
        <v>0</v>
      </c>
      <c r="P228" s="5">
        <v>3.3372762400441598</v>
      </c>
      <c r="Q228">
        <v>200</v>
      </c>
      <c r="R228">
        <f>IF(A227=Emisiones_CO2_CO2eq_LA[[#This Row],[País]],IFERROR(Emisiones_CO2_CO2eq_LA[[#This Row],[Otras Quemas de Combustible (kilotoneladas CO₂e)]]-Q227,0),0)</f>
        <v>100</v>
      </c>
      <c r="S228" s="5">
        <f>IF(A227=Emisiones_CO2_CO2eq_LA[[#This Row],[País]],IFERROR(((Emisiones_CO2_CO2eq_LA[[#This Row],[Otras Quemas de Combustible (kilotoneladas CO₂e)]]-Q227)/Q227)*100,0),0)</f>
        <v>100</v>
      </c>
      <c r="T228" s="5">
        <v>0.02</v>
      </c>
      <c r="U228">
        <v>8700</v>
      </c>
      <c r="V228">
        <f>IF(A227=Emisiones_CO2_CO2eq_LA[[#This Row],[País]],IFERROR(Emisiones_CO2_CO2eq_LA[[#This Row],[Transporte (kilotoneladas CO₂e)]]-U227,0),0)</f>
        <v>800</v>
      </c>
      <c r="W228" s="5">
        <f>IF(A227=Emisiones_CO2_CO2eq_LA[[#This Row],[País]],IFERROR(((Emisiones_CO2_CO2eq_LA[[#This Row],[Transporte (kilotoneladas CO₂e)]]-U227)/U227)*100,0),0)</f>
        <v>10.126582278481013</v>
      </c>
      <c r="X228" s="5">
        <v>0.68606576768393601</v>
      </c>
      <c r="Y228">
        <v>3200</v>
      </c>
      <c r="Z228">
        <f>IF(A227=Emisiones_CO2_CO2eq_LA[[#This Row],[País]],IFERROR(Emisiones_CO2_CO2eq_LA[[#This Row],[Manufactura y Construcción (kilotoneladas CO₂e)]]-Y227,0),0)</f>
        <v>400</v>
      </c>
      <c r="AA228" s="5">
        <f>IF(A227=Emisiones_CO2_CO2eq_LA[[#This Row],[País]],IFERROR(((Emisiones_CO2_CO2eq_LA[[#This Row],[Manufactura y Construcción (kilotoneladas CO₂e)]]-Y227)/Y227)*100,0),0)</f>
        <v>14.285714285714285</v>
      </c>
      <c r="AB228" s="5">
        <v>0.25234602949294199</v>
      </c>
      <c r="AC228">
        <v>1810</v>
      </c>
      <c r="AD228">
        <f>IF(A227=Emisiones_CO2_CO2eq_LA[[#This Row],[País]],IFERROR(Emisiones_CO2_CO2eq_LA[[#This Row],[Emisiones Fugitivas (kilotoneladas CO₂e)]]-AC227,0),0)</f>
        <v>0</v>
      </c>
      <c r="AE228" s="5">
        <f>IF(A227=Emisiones_CO2_CO2eq_LA[[#This Row],[País]],IFERROR(((Emisiones_CO2_CO2eq_LA[[#This Row],[Emisiones Fugitivas (kilotoneladas CO₂e)]]-AC227)/AC227)*100,0),0)</f>
        <v>0</v>
      </c>
      <c r="AF228" s="5">
        <v>0.14273322293194499</v>
      </c>
      <c r="AG228">
        <v>4000</v>
      </c>
      <c r="AH228">
        <f>IF(A227=Emisiones_CO2_CO2eq_LA[[#This Row],[País]],IFERROR(Emisiones_CO2_CO2eq_LA[[#This Row],[Electricidad y Calor (kilotoneladas CO₂e)]]-AG227,0),0)</f>
        <v>0</v>
      </c>
      <c r="AI228" s="5">
        <f>IF(A227=Emisiones_CO2_CO2eq_LA[[#This Row],[País]],IFERROR(((Emisiones_CO2_CO2eq_LA[[#This Row],[Electricidad y Calor (kilotoneladas CO₂e)]]-AG227)/AG227)*100,0),0)</f>
        <v>0</v>
      </c>
      <c r="AJ228" s="5">
        <v>0.315432536866177</v>
      </c>
    </row>
    <row r="229" spans="1:36" x14ac:dyDescent="0.25">
      <c r="A229" t="s">
        <v>102</v>
      </c>
      <c r="B229" t="s">
        <v>102</v>
      </c>
      <c r="C229" t="s">
        <v>103</v>
      </c>
      <c r="D229">
        <v>2001</v>
      </c>
      <c r="E229">
        <v>2100</v>
      </c>
      <c r="F229">
        <f>IF(A228=Emisiones_CO2_CO2eq_LA[[#This Row],[País]],IFERROR(Emisiones_CO2_CO2eq_LA[[#This Row],[Edificios (kilotoneladas CO₂e)]]-E228,0),0)</f>
        <v>200</v>
      </c>
      <c r="G229" s="5">
        <f>IF(A228=Emisiones_CO2_CO2eq_LA[[#This Row],[País]],IFERROR(((Emisiones_CO2_CO2eq_LA[[#This Row],[Edificios (kilotoneladas CO₂e)]]-E228)/E228)*100,0),0)</f>
        <v>10.526315789473683</v>
      </c>
      <c r="H229" s="5">
        <v>0.16260162601625999</v>
      </c>
      <c r="I229">
        <v>1300</v>
      </c>
      <c r="J229">
        <f>IF(A228=Emisiones_CO2_CO2eq_LA[[#This Row],[País]],IFERROR(Emisiones_CO2_CO2eq_LA[[#This Row],[Industria (kilotoneladas CO₂e)]]-I228,0),0)</f>
        <v>40</v>
      </c>
      <c r="K229" s="5">
        <f>IF(A228=Emisiones_CO2_CO2eq_LA[[#This Row],[País]],IFERROR(((Emisiones_CO2_CO2eq_LA[[#This Row],[Industria (kilotoneladas CO₂e)]]-I228)/I228)*100,0),0)</f>
        <v>3.1746031746031744</v>
      </c>
      <c r="L229" s="5">
        <v>0.100658149438637</v>
      </c>
      <c r="M229">
        <v>33770</v>
      </c>
      <c r="N229">
        <f>IF(A228=Emisiones_CO2_CO2eq_LA[[#This Row],[País]],IFERROR(Emisiones_CO2_CO2eq_LA[[#This Row],[UCTUS (kilotoneladas CO₂e)]]-M228,0),0)</f>
        <v>-8550</v>
      </c>
      <c r="O229" s="5">
        <f>IF(A228=Emisiones_CO2_CO2eq_LA[[#This Row],[País]],IFERROR(((Emisiones_CO2_CO2eq_LA[[#This Row],[UCTUS (kilotoneladas CO₂e)]]-M228)/M228)*100,0),0)</f>
        <v>-20.203213610586012</v>
      </c>
      <c r="P229" s="5">
        <v>2.6147890050328999</v>
      </c>
      <c r="Q229">
        <v>700</v>
      </c>
      <c r="R229">
        <f>IF(A228=Emisiones_CO2_CO2eq_LA[[#This Row],[País]],IFERROR(Emisiones_CO2_CO2eq_LA[[#This Row],[Otras Quemas de Combustible (kilotoneladas CO₂e)]]-Q228,0),0)</f>
        <v>500</v>
      </c>
      <c r="S229" s="5">
        <f>IF(A228=Emisiones_CO2_CO2eq_LA[[#This Row],[País]],IFERROR(((Emisiones_CO2_CO2eq_LA[[#This Row],[Otras Quemas de Combustible (kilotoneladas CO₂e)]]-Q228)/Q228)*100,0),0)</f>
        <v>250</v>
      </c>
      <c r="T229" s="5">
        <v>0.05</v>
      </c>
      <c r="U229">
        <v>8700</v>
      </c>
      <c r="V229">
        <f>IF(A228=Emisiones_CO2_CO2eq_LA[[#This Row],[País]],IFERROR(Emisiones_CO2_CO2eq_LA[[#This Row],[Transporte (kilotoneladas CO₂e)]]-U228,0),0)</f>
        <v>0</v>
      </c>
      <c r="W229" s="5">
        <f>IF(A228=Emisiones_CO2_CO2eq_LA[[#This Row],[País]],IFERROR(((Emisiones_CO2_CO2eq_LA[[#This Row],[Transporte (kilotoneladas CO₂e)]]-U228)/U228)*100,0),0)</f>
        <v>0</v>
      </c>
      <c r="X229" s="5">
        <v>0.67363530778164904</v>
      </c>
      <c r="Y229">
        <v>3100</v>
      </c>
      <c r="Z229">
        <f>IF(A228=Emisiones_CO2_CO2eq_LA[[#This Row],[País]],IFERROR(Emisiones_CO2_CO2eq_LA[[#This Row],[Manufactura y Construcción (kilotoneladas CO₂e)]]-Y228,0),0)</f>
        <v>-100</v>
      </c>
      <c r="AA229" s="5">
        <f>IF(A228=Emisiones_CO2_CO2eq_LA[[#This Row],[País]],IFERROR(((Emisiones_CO2_CO2eq_LA[[#This Row],[Manufactura y Construcción (kilotoneladas CO₂e)]]-Y228)/Y228)*100,0),0)</f>
        <v>-3.125</v>
      </c>
      <c r="AB229" s="5">
        <v>0.240030971738288</v>
      </c>
      <c r="AC229">
        <v>1810</v>
      </c>
      <c r="AD229">
        <f>IF(A228=Emisiones_CO2_CO2eq_LA[[#This Row],[País]],IFERROR(Emisiones_CO2_CO2eq_LA[[#This Row],[Emisiones Fugitivas (kilotoneladas CO₂e)]]-AC228,0),0)</f>
        <v>0</v>
      </c>
      <c r="AE229" s="5">
        <f>IF(A228=Emisiones_CO2_CO2eq_LA[[#This Row],[País]],IFERROR(((Emisiones_CO2_CO2eq_LA[[#This Row],[Emisiones Fugitivas (kilotoneladas CO₂e)]]-AC228)/AC228)*100,0),0)</f>
        <v>0</v>
      </c>
      <c r="AF229" s="5">
        <v>0.140147115756871</v>
      </c>
      <c r="AG229">
        <v>4700</v>
      </c>
      <c r="AH229">
        <f>IF(A228=Emisiones_CO2_CO2eq_LA[[#This Row],[País]],IFERROR(Emisiones_CO2_CO2eq_LA[[#This Row],[Electricidad y Calor (kilotoneladas CO₂e)]]-AG228,0),0)</f>
        <v>700</v>
      </c>
      <c r="AI229" s="5">
        <f>IF(A228=Emisiones_CO2_CO2eq_LA[[#This Row],[País]],IFERROR(((Emisiones_CO2_CO2eq_LA[[#This Row],[Electricidad y Calor (kilotoneladas CO₂e)]]-AG228)/AG228)*100,0),0)</f>
        <v>17.5</v>
      </c>
      <c r="AJ229" s="5">
        <v>0.36391792489353397</v>
      </c>
    </row>
    <row r="230" spans="1:36" x14ac:dyDescent="0.25">
      <c r="A230" t="s">
        <v>102</v>
      </c>
      <c r="B230" t="s">
        <v>102</v>
      </c>
      <c r="C230" t="s">
        <v>103</v>
      </c>
      <c r="D230">
        <v>2002</v>
      </c>
      <c r="E230">
        <v>2100</v>
      </c>
      <c r="F230">
        <f>IF(A229=Emisiones_CO2_CO2eq_LA[[#This Row],[País]],IFERROR(Emisiones_CO2_CO2eq_LA[[#This Row],[Edificios (kilotoneladas CO₂e)]]-E229,0),0)</f>
        <v>0</v>
      </c>
      <c r="G230" s="5">
        <f>IF(A229=Emisiones_CO2_CO2eq_LA[[#This Row],[País]],IFERROR(((Emisiones_CO2_CO2eq_LA[[#This Row],[Edificios (kilotoneladas CO₂e)]]-E229)/E229)*100,0),0)</f>
        <v>0</v>
      </c>
      <c r="H230" s="5">
        <v>0.15978087194704399</v>
      </c>
      <c r="I230">
        <v>1320</v>
      </c>
      <c r="J230">
        <f>IF(A229=Emisiones_CO2_CO2eq_LA[[#This Row],[País]],IFERROR(Emisiones_CO2_CO2eq_LA[[#This Row],[Industria (kilotoneladas CO₂e)]]-I229,0),0)</f>
        <v>20</v>
      </c>
      <c r="K230" s="5">
        <f>IF(A229=Emisiones_CO2_CO2eq_LA[[#This Row],[País]],IFERROR(((Emisiones_CO2_CO2eq_LA[[#This Row],[Industria (kilotoneladas CO₂e)]]-I229)/I229)*100,0),0)</f>
        <v>1.5384615384615385</v>
      </c>
      <c r="L230" s="5">
        <v>0.100433690938141</v>
      </c>
      <c r="M230">
        <v>33770</v>
      </c>
      <c r="N230">
        <f>IF(A229=Emisiones_CO2_CO2eq_LA[[#This Row],[País]],IFERROR(Emisiones_CO2_CO2eq_LA[[#This Row],[UCTUS (kilotoneladas CO₂e)]]-M229,0),0)</f>
        <v>0</v>
      </c>
      <c r="O230" s="5">
        <f>IF(A229=Emisiones_CO2_CO2eq_LA[[#This Row],[País]],IFERROR(((Emisiones_CO2_CO2eq_LA[[#This Row],[UCTUS (kilotoneladas CO₂e)]]-M229)/M229)*100,0),0)</f>
        <v>0</v>
      </c>
      <c r="P230" s="5">
        <v>2.5694285931674599</v>
      </c>
      <c r="Q230">
        <v>500</v>
      </c>
      <c r="R230">
        <f>IF(A229=Emisiones_CO2_CO2eq_LA[[#This Row],[País]],IFERROR(Emisiones_CO2_CO2eq_LA[[#This Row],[Otras Quemas de Combustible (kilotoneladas CO₂e)]]-Q229,0),0)</f>
        <v>-200</v>
      </c>
      <c r="S230" s="5">
        <f>IF(A229=Emisiones_CO2_CO2eq_LA[[#This Row],[País]],IFERROR(((Emisiones_CO2_CO2eq_LA[[#This Row],[Otras Quemas de Combustible (kilotoneladas CO₂e)]]-Q229)/Q229)*100,0),0)</f>
        <v>-28.571428571428569</v>
      </c>
      <c r="T230" s="5">
        <v>0.04</v>
      </c>
      <c r="U230">
        <v>9000</v>
      </c>
      <c r="V230">
        <f>IF(A229=Emisiones_CO2_CO2eq_LA[[#This Row],[País]],IFERROR(Emisiones_CO2_CO2eq_LA[[#This Row],[Transporte (kilotoneladas CO₂e)]]-U229,0),0)</f>
        <v>300</v>
      </c>
      <c r="W230" s="5">
        <f>IF(A229=Emisiones_CO2_CO2eq_LA[[#This Row],[País]],IFERROR(((Emisiones_CO2_CO2eq_LA[[#This Row],[Transporte (kilotoneladas CO₂e)]]-U229)/U229)*100,0),0)</f>
        <v>3.4482758620689653</v>
      </c>
      <c r="X230" s="5">
        <v>0.68477516548733097</v>
      </c>
      <c r="Y230">
        <v>3300</v>
      </c>
      <c r="Z230">
        <f>IF(A229=Emisiones_CO2_CO2eq_LA[[#This Row],[País]],IFERROR(Emisiones_CO2_CO2eq_LA[[#This Row],[Manufactura y Construcción (kilotoneladas CO₂e)]]-Y229,0),0)</f>
        <v>200</v>
      </c>
      <c r="AA230" s="5">
        <f>IF(A229=Emisiones_CO2_CO2eq_LA[[#This Row],[País]],IFERROR(((Emisiones_CO2_CO2eq_LA[[#This Row],[Manufactura y Construcción (kilotoneladas CO₂e)]]-Y229)/Y229)*100,0),0)</f>
        <v>6.4516129032258061</v>
      </c>
      <c r="AB230" s="5">
        <v>0.25108422734535402</v>
      </c>
      <c r="AC230">
        <v>1810</v>
      </c>
      <c r="AD230">
        <f>IF(A229=Emisiones_CO2_CO2eq_LA[[#This Row],[País]],IFERROR(Emisiones_CO2_CO2eq_LA[[#This Row],[Emisiones Fugitivas (kilotoneladas CO₂e)]]-AC229,0),0)</f>
        <v>0</v>
      </c>
      <c r="AE230" s="5">
        <f>IF(A229=Emisiones_CO2_CO2eq_LA[[#This Row],[País]],IFERROR(((Emisiones_CO2_CO2eq_LA[[#This Row],[Emisiones Fugitivas (kilotoneladas CO₂e)]]-AC229)/AC229)*100,0),0)</f>
        <v>0</v>
      </c>
      <c r="AF230" s="5">
        <v>0.13771589439245199</v>
      </c>
      <c r="AG230">
        <v>4800</v>
      </c>
      <c r="AH230">
        <f>IF(A229=Emisiones_CO2_CO2eq_LA[[#This Row],[País]],IFERROR(Emisiones_CO2_CO2eq_LA[[#This Row],[Electricidad y Calor (kilotoneladas CO₂e)]]-AG229,0),0)</f>
        <v>100</v>
      </c>
      <c r="AI230" s="5">
        <f>IF(A229=Emisiones_CO2_CO2eq_LA[[#This Row],[País]],IFERROR(((Emisiones_CO2_CO2eq_LA[[#This Row],[Electricidad y Calor (kilotoneladas CO₂e)]]-AG229)/AG229)*100,0),0)</f>
        <v>2.1276595744680851</v>
      </c>
      <c r="AJ230" s="5">
        <v>0.36521342159324299</v>
      </c>
    </row>
    <row r="231" spans="1:36" x14ac:dyDescent="0.25">
      <c r="A231" t="s">
        <v>102</v>
      </c>
      <c r="B231" t="s">
        <v>102</v>
      </c>
      <c r="C231" t="s">
        <v>103</v>
      </c>
      <c r="D231">
        <v>2003</v>
      </c>
      <c r="E231">
        <v>2200</v>
      </c>
      <c r="F231">
        <f>IF(A230=Emisiones_CO2_CO2eq_LA[[#This Row],[País]],IFERROR(Emisiones_CO2_CO2eq_LA[[#This Row],[Edificios (kilotoneladas CO₂e)]]-E230,0),0)</f>
        <v>100</v>
      </c>
      <c r="G231" s="5">
        <f>IF(A230=Emisiones_CO2_CO2eq_LA[[#This Row],[País]],IFERROR(((Emisiones_CO2_CO2eq_LA[[#This Row],[Edificios (kilotoneladas CO₂e)]]-E230)/E230)*100,0),0)</f>
        <v>4.7619047619047619</v>
      </c>
      <c r="H231" s="5">
        <v>0.16454749439042601</v>
      </c>
      <c r="I231">
        <v>1350</v>
      </c>
      <c r="J231">
        <f>IF(A230=Emisiones_CO2_CO2eq_LA[[#This Row],[País]],IFERROR(Emisiones_CO2_CO2eq_LA[[#This Row],[Industria (kilotoneladas CO₂e)]]-I230,0),0)</f>
        <v>30</v>
      </c>
      <c r="K231" s="5">
        <f>IF(A230=Emisiones_CO2_CO2eq_LA[[#This Row],[País]],IFERROR(((Emisiones_CO2_CO2eq_LA[[#This Row],[Industria (kilotoneladas CO₂e)]]-I230)/I230)*100,0),0)</f>
        <v>2.2727272727272729</v>
      </c>
      <c r="L231" s="5">
        <v>0.10097232610321601</v>
      </c>
      <c r="M231">
        <v>33770</v>
      </c>
      <c r="N231">
        <f>IF(A230=Emisiones_CO2_CO2eq_LA[[#This Row],[País]],IFERROR(Emisiones_CO2_CO2eq_LA[[#This Row],[UCTUS (kilotoneladas CO₂e)]]-M230,0),0)</f>
        <v>0</v>
      </c>
      <c r="O231" s="5">
        <f>IF(A230=Emisiones_CO2_CO2eq_LA[[#This Row],[País]],IFERROR(((Emisiones_CO2_CO2eq_LA[[#This Row],[UCTUS (kilotoneladas CO₂e)]]-M230)/M230)*100,0),0)</f>
        <v>0</v>
      </c>
      <c r="P231" s="5">
        <v>2.5258040388930398</v>
      </c>
      <c r="Q231">
        <v>600</v>
      </c>
      <c r="R231">
        <f>IF(A230=Emisiones_CO2_CO2eq_LA[[#This Row],[País]],IFERROR(Emisiones_CO2_CO2eq_LA[[#This Row],[Otras Quemas de Combustible (kilotoneladas CO₂e)]]-Q230,0),0)</f>
        <v>100</v>
      </c>
      <c r="S231" s="5">
        <f>IF(A230=Emisiones_CO2_CO2eq_LA[[#This Row],[País]],IFERROR(((Emisiones_CO2_CO2eq_LA[[#This Row],[Otras Quemas de Combustible (kilotoneladas CO₂e)]]-Q230)/Q230)*100,0),0)</f>
        <v>20</v>
      </c>
      <c r="T231" s="5">
        <v>0.04</v>
      </c>
      <c r="U231">
        <v>9000</v>
      </c>
      <c r="V231">
        <f>IF(A230=Emisiones_CO2_CO2eq_LA[[#This Row],[País]],IFERROR(Emisiones_CO2_CO2eq_LA[[#This Row],[Transporte (kilotoneladas CO₂e)]]-U230,0),0)</f>
        <v>0</v>
      </c>
      <c r="W231" s="5">
        <f>IF(A230=Emisiones_CO2_CO2eq_LA[[#This Row],[País]],IFERROR(((Emisiones_CO2_CO2eq_LA[[#This Row],[Transporte (kilotoneladas CO₂e)]]-U230)/U230)*100,0),0)</f>
        <v>0</v>
      </c>
      <c r="X231" s="5">
        <v>0.67314884068810699</v>
      </c>
      <c r="Y231">
        <v>3200</v>
      </c>
      <c r="Z231">
        <f>IF(A230=Emisiones_CO2_CO2eq_LA[[#This Row],[País]],IFERROR(Emisiones_CO2_CO2eq_LA[[#This Row],[Manufactura y Construcción (kilotoneladas CO₂e)]]-Y230,0),0)</f>
        <v>-100</v>
      </c>
      <c r="AA231" s="5">
        <f>IF(A230=Emisiones_CO2_CO2eq_LA[[#This Row],[País]],IFERROR(((Emisiones_CO2_CO2eq_LA[[#This Row],[Manufactura y Construcción (kilotoneladas CO₂e)]]-Y230)/Y230)*100,0),0)</f>
        <v>-3.0303030303030303</v>
      </c>
      <c r="AB231" s="5">
        <v>0.23934181002243801</v>
      </c>
      <c r="AC231">
        <v>1860</v>
      </c>
      <c r="AD231">
        <f>IF(A230=Emisiones_CO2_CO2eq_LA[[#This Row],[País]],IFERROR(Emisiones_CO2_CO2eq_LA[[#This Row],[Emisiones Fugitivas (kilotoneladas CO₂e)]]-AC230,0),0)</f>
        <v>50</v>
      </c>
      <c r="AE231" s="5">
        <f>IF(A230=Emisiones_CO2_CO2eq_LA[[#This Row],[País]],IFERROR(((Emisiones_CO2_CO2eq_LA[[#This Row],[Emisiones Fugitivas (kilotoneladas CO₂e)]]-AC230)/AC230)*100,0),0)</f>
        <v>2.7624309392265194</v>
      </c>
      <c r="AF231" s="5">
        <v>0.13911742707554201</v>
      </c>
      <c r="AG231">
        <v>4500</v>
      </c>
      <c r="AH231">
        <f>IF(A230=Emisiones_CO2_CO2eq_LA[[#This Row],[País]],IFERROR(Emisiones_CO2_CO2eq_LA[[#This Row],[Electricidad y Calor (kilotoneladas CO₂e)]]-AG230,0),0)</f>
        <v>-300</v>
      </c>
      <c r="AI231" s="5">
        <f>IF(A230=Emisiones_CO2_CO2eq_LA[[#This Row],[País]],IFERROR(((Emisiones_CO2_CO2eq_LA[[#This Row],[Electricidad y Calor (kilotoneladas CO₂e)]]-AG230)/AG230)*100,0),0)</f>
        <v>-6.25</v>
      </c>
      <c r="AJ231" s="5">
        <v>0.33657442034405299</v>
      </c>
    </row>
    <row r="232" spans="1:36" x14ac:dyDescent="0.25">
      <c r="A232" t="s">
        <v>102</v>
      </c>
      <c r="B232" t="s">
        <v>102</v>
      </c>
      <c r="C232" t="s">
        <v>103</v>
      </c>
      <c r="D232">
        <v>2004</v>
      </c>
      <c r="E232">
        <v>2400</v>
      </c>
      <c r="F232">
        <f>IF(A231=Emisiones_CO2_CO2eq_LA[[#This Row],[País]],IFERROR(Emisiones_CO2_CO2eq_LA[[#This Row],[Edificios (kilotoneladas CO₂e)]]-E231,0),0)</f>
        <v>200</v>
      </c>
      <c r="G232" s="5">
        <f>IF(A231=Emisiones_CO2_CO2eq_LA[[#This Row],[País]],IFERROR(((Emisiones_CO2_CO2eq_LA[[#This Row],[Edificios (kilotoneladas CO₂e)]]-E231)/E231)*100,0),0)</f>
        <v>9.0909090909090917</v>
      </c>
      <c r="H232" s="5">
        <v>0.17652250661959301</v>
      </c>
      <c r="I232">
        <v>1490</v>
      </c>
      <c r="J232">
        <f>IF(A231=Emisiones_CO2_CO2eq_LA[[#This Row],[País]],IFERROR(Emisiones_CO2_CO2eq_LA[[#This Row],[Industria (kilotoneladas CO₂e)]]-I231,0),0)</f>
        <v>140</v>
      </c>
      <c r="K232" s="5">
        <f>IF(A231=Emisiones_CO2_CO2eq_LA[[#This Row],[País]],IFERROR(((Emisiones_CO2_CO2eq_LA[[#This Row],[Industria (kilotoneladas CO₂e)]]-I231)/I231)*100,0),0)</f>
        <v>10.37037037037037</v>
      </c>
      <c r="L232" s="5">
        <v>0.109591056192997</v>
      </c>
      <c r="M232">
        <v>33840</v>
      </c>
      <c r="N232">
        <f>IF(A231=Emisiones_CO2_CO2eq_LA[[#This Row],[País]],IFERROR(Emisiones_CO2_CO2eq_LA[[#This Row],[UCTUS (kilotoneladas CO₂e)]]-M231,0),0)</f>
        <v>70</v>
      </c>
      <c r="O232" s="5">
        <f>IF(A231=Emisiones_CO2_CO2eq_LA[[#This Row],[País]],IFERROR(((Emisiones_CO2_CO2eq_LA[[#This Row],[UCTUS (kilotoneladas CO₂e)]]-M231)/M231)*100,0),0)</f>
        <v>0.20728457210541901</v>
      </c>
      <c r="P232" s="5">
        <v>2.4889673433362698</v>
      </c>
      <c r="Q232">
        <v>1700</v>
      </c>
      <c r="R232">
        <f>IF(A231=Emisiones_CO2_CO2eq_LA[[#This Row],[País]],IFERROR(Emisiones_CO2_CO2eq_LA[[#This Row],[Otras Quemas de Combustible (kilotoneladas CO₂e)]]-Q231,0),0)</f>
        <v>1100</v>
      </c>
      <c r="S232" s="5">
        <f>IF(A231=Emisiones_CO2_CO2eq_LA[[#This Row],[País]],IFERROR(((Emisiones_CO2_CO2eq_LA[[#This Row],[Otras Quemas de Combustible (kilotoneladas CO₂e)]]-Q231)/Q231)*100,0),0)</f>
        <v>183.33333333333331</v>
      </c>
      <c r="T232" s="5">
        <v>0.13</v>
      </c>
      <c r="U232">
        <v>9300</v>
      </c>
      <c r="V232">
        <f>IF(A231=Emisiones_CO2_CO2eq_LA[[#This Row],[País]],IFERROR(Emisiones_CO2_CO2eq_LA[[#This Row],[Transporte (kilotoneladas CO₂e)]]-U231,0),0)</f>
        <v>300</v>
      </c>
      <c r="W232" s="5">
        <f>IF(A231=Emisiones_CO2_CO2eq_LA[[#This Row],[País]],IFERROR(((Emisiones_CO2_CO2eq_LA[[#This Row],[Transporte (kilotoneladas CO₂e)]]-U231)/U231)*100,0),0)</f>
        <v>3.3333333333333335</v>
      </c>
      <c r="X232" s="5">
        <v>0.68402471315092594</v>
      </c>
      <c r="Y232">
        <v>3700</v>
      </c>
      <c r="Z232">
        <f>IF(A231=Emisiones_CO2_CO2eq_LA[[#This Row],[País]],IFERROR(Emisiones_CO2_CO2eq_LA[[#This Row],[Manufactura y Construcción (kilotoneladas CO₂e)]]-Y231,0),0)</f>
        <v>500</v>
      </c>
      <c r="AA232" s="5">
        <f>IF(A231=Emisiones_CO2_CO2eq_LA[[#This Row],[País]],IFERROR(((Emisiones_CO2_CO2eq_LA[[#This Row],[Manufactura y Construcción (kilotoneladas CO₂e)]]-Y231)/Y231)*100,0),0)</f>
        <v>15.625</v>
      </c>
      <c r="AB232" s="5">
        <v>0.27213886437187401</v>
      </c>
      <c r="AC232">
        <v>1860</v>
      </c>
      <c r="AD232">
        <f>IF(A231=Emisiones_CO2_CO2eq_LA[[#This Row],[País]],IFERROR(Emisiones_CO2_CO2eq_LA[[#This Row],[Emisiones Fugitivas (kilotoneladas CO₂e)]]-AC231,0),0)</f>
        <v>0</v>
      </c>
      <c r="AE232" s="5">
        <f>IF(A231=Emisiones_CO2_CO2eq_LA[[#This Row],[País]],IFERROR(((Emisiones_CO2_CO2eq_LA[[#This Row],[Emisiones Fugitivas (kilotoneladas CO₂e)]]-AC231)/AC231)*100,0),0)</f>
        <v>0</v>
      </c>
      <c r="AF232" s="5">
        <v>0.136804942630185</v>
      </c>
      <c r="AG232">
        <v>5200</v>
      </c>
      <c r="AH232">
        <f>IF(A231=Emisiones_CO2_CO2eq_LA[[#This Row],[País]],IFERROR(Emisiones_CO2_CO2eq_LA[[#This Row],[Electricidad y Calor (kilotoneladas CO₂e)]]-AG231,0),0)</f>
        <v>700</v>
      </c>
      <c r="AI232" s="5">
        <f>IF(A231=Emisiones_CO2_CO2eq_LA[[#This Row],[País]],IFERROR(((Emisiones_CO2_CO2eq_LA[[#This Row],[Electricidad y Calor (kilotoneladas CO₂e)]]-AG231)/AG231)*100,0),0)</f>
        <v>15.555555555555555</v>
      </c>
      <c r="AJ232" s="5">
        <v>0.38246543100912</v>
      </c>
    </row>
    <row r="233" spans="1:36" x14ac:dyDescent="0.25">
      <c r="A233" t="s">
        <v>102</v>
      </c>
      <c r="B233" t="s">
        <v>102</v>
      </c>
      <c r="C233" t="s">
        <v>103</v>
      </c>
      <c r="D233">
        <v>2005</v>
      </c>
      <c r="E233">
        <v>2400</v>
      </c>
      <c r="F233">
        <f>IF(A232=Emisiones_CO2_CO2eq_LA[[#This Row],[País]],IFERROR(Emisiones_CO2_CO2eq_LA[[#This Row],[Edificios (kilotoneladas CO₂e)]]-E232,0),0)</f>
        <v>0</v>
      </c>
      <c r="G233" s="5">
        <f>IF(A232=Emisiones_CO2_CO2eq_LA[[#This Row],[País]],IFERROR(((Emisiones_CO2_CO2eq_LA[[#This Row],[Edificios (kilotoneladas CO₂e)]]-E232)/E232)*100,0),0)</f>
        <v>0</v>
      </c>
      <c r="H233" s="5">
        <v>0.17358599739621</v>
      </c>
      <c r="I233">
        <v>1570</v>
      </c>
      <c r="J233">
        <f>IF(A232=Emisiones_CO2_CO2eq_LA[[#This Row],[País]],IFERROR(Emisiones_CO2_CO2eq_LA[[#This Row],[Industria (kilotoneladas CO₂e)]]-I232,0),0)</f>
        <v>80</v>
      </c>
      <c r="K233" s="5">
        <f>IF(A232=Emisiones_CO2_CO2eq_LA[[#This Row],[País]],IFERROR(((Emisiones_CO2_CO2eq_LA[[#This Row],[Industria (kilotoneladas CO₂e)]]-I232)/I232)*100,0),0)</f>
        <v>5.3691275167785237</v>
      </c>
      <c r="L233" s="5">
        <v>0.113554173296687</v>
      </c>
      <c r="M233">
        <v>33840</v>
      </c>
      <c r="N233">
        <f>IF(A232=Emisiones_CO2_CO2eq_LA[[#This Row],[País]],IFERROR(Emisiones_CO2_CO2eq_LA[[#This Row],[UCTUS (kilotoneladas CO₂e)]]-M232,0),0)</f>
        <v>0</v>
      </c>
      <c r="O233" s="5">
        <f>IF(A232=Emisiones_CO2_CO2eq_LA[[#This Row],[País]],IFERROR(((Emisiones_CO2_CO2eq_LA[[#This Row],[UCTUS (kilotoneladas CO₂e)]]-M232)/M232)*100,0),0)</f>
        <v>0</v>
      </c>
      <c r="P233" s="5">
        <v>2.4475625632865601</v>
      </c>
      <c r="Q233">
        <v>1900</v>
      </c>
      <c r="R233">
        <f>IF(A232=Emisiones_CO2_CO2eq_LA[[#This Row],[País]],IFERROR(Emisiones_CO2_CO2eq_LA[[#This Row],[Otras Quemas de Combustible (kilotoneladas CO₂e)]]-Q232,0),0)</f>
        <v>200</v>
      </c>
      <c r="S233" s="5">
        <f>IF(A232=Emisiones_CO2_CO2eq_LA[[#This Row],[País]],IFERROR(((Emisiones_CO2_CO2eq_LA[[#This Row],[Otras Quemas de Combustible (kilotoneladas CO₂e)]]-Q232)/Q232)*100,0),0)</f>
        <v>11.76470588235294</v>
      </c>
      <c r="T233" s="5">
        <v>0.14000000000000001</v>
      </c>
      <c r="U233">
        <v>9700</v>
      </c>
      <c r="V233">
        <f>IF(A232=Emisiones_CO2_CO2eq_LA[[#This Row],[País]],IFERROR(Emisiones_CO2_CO2eq_LA[[#This Row],[Transporte (kilotoneladas CO₂e)]]-U232,0),0)</f>
        <v>400</v>
      </c>
      <c r="W233" s="5">
        <f>IF(A232=Emisiones_CO2_CO2eq_LA[[#This Row],[País]],IFERROR(((Emisiones_CO2_CO2eq_LA[[#This Row],[Transporte (kilotoneladas CO₂e)]]-U232)/U232)*100,0),0)</f>
        <v>4.3010752688172049</v>
      </c>
      <c r="X233" s="5">
        <v>0.70157673947634802</v>
      </c>
      <c r="Y233">
        <v>4000</v>
      </c>
      <c r="Z233">
        <f>IF(A232=Emisiones_CO2_CO2eq_LA[[#This Row],[País]],IFERROR(Emisiones_CO2_CO2eq_LA[[#This Row],[Manufactura y Construcción (kilotoneladas CO₂e)]]-Y232,0),0)</f>
        <v>300</v>
      </c>
      <c r="AA233" s="5">
        <f>IF(A232=Emisiones_CO2_CO2eq_LA[[#This Row],[País]],IFERROR(((Emisiones_CO2_CO2eq_LA[[#This Row],[Manufactura y Construcción (kilotoneladas CO₂e)]]-Y232)/Y232)*100,0),0)</f>
        <v>8.1081081081081088</v>
      </c>
      <c r="AB233" s="5">
        <v>0.28930999566034998</v>
      </c>
      <c r="AC233">
        <v>1750</v>
      </c>
      <c r="AD233">
        <f>IF(A232=Emisiones_CO2_CO2eq_LA[[#This Row],[País]],IFERROR(Emisiones_CO2_CO2eq_LA[[#This Row],[Emisiones Fugitivas (kilotoneladas CO₂e)]]-AC232,0),0)</f>
        <v>-110</v>
      </c>
      <c r="AE233" s="5">
        <f>IF(A232=Emisiones_CO2_CO2eq_LA[[#This Row],[País]],IFERROR(((Emisiones_CO2_CO2eq_LA[[#This Row],[Emisiones Fugitivas (kilotoneladas CO₂e)]]-AC232)/AC232)*100,0),0)</f>
        <v>-5.913978494623656</v>
      </c>
      <c r="AF233" s="5">
        <v>0.12657312310140301</v>
      </c>
      <c r="AG233">
        <v>5800</v>
      </c>
      <c r="AH233">
        <f>IF(A232=Emisiones_CO2_CO2eq_LA[[#This Row],[País]],IFERROR(Emisiones_CO2_CO2eq_LA[[#This Row],[Electricidad y Calor (kilotoneladas CO₂e)]]-AG232,0),0)</f>
        <v>600</v>
      </c>
      <c r="AI233" s="5">
        <f>IF(A232=Emisiones_CO2_CO2eq_LA[[#This Row],[País]],IFERROR(((Emisiones_CO2_CO2eq_LA[[#This Row],[Electricidad y Calor (kilotoneladas CO₂e)]]-AG232)/AG232)*100,0),0)</f>
        <v>11.538461538461538</v>
      </c>
      <c r="AJ233" s="5">
        <v>0.419499493707507</v>
      </c>
    </row>
    <row r="234" spans="1:36" x14ac:dyDescent="0.25">
      <c r="A234" t="s">
        <v>102</v>
      </c>
      <c r="B234" t="s">
        <v>102</v>
      </c>
      <c r="C234" t="s">
        <v>103</v>
      </c>
      <c r="D234">
        <v>2006</v>
      </c>
      <c r="E234">
        <v>2600</v>
      </c>
      <c r="F234">
        <f>IF(A233=Emisiones_CO2_CO2eq_LA[[#This Row],[País]],IFERROR(Emisiones_CO2_CO2eq_LA[[#This Row],[Edificios (kilotoneladas CO₂e)]]-E233,0),0)</f>
        <v>200</v>
      </c>
      <c r="G234" s="5">
        <f>IF(A233=Emisiones_CO2_CO2eq_LA[[#This Row],[País]],IFERROR(((Emisiones_CO2_CO2eq_LA[[#This Row],[Edificios (kilotoneladas CO₂e)]]-E233)/E233)*100,0),0)</f>
        <v>8.3333333333333321</v>
      </c>
      <c r="H234" s="5">
        <v>0.18493491713493099</v>
      </c>
      <c r="I234">
        <v>1740</v>
      </c>
      <c r="J234">
        <f>IF(A233=Emisiones_CO2_CO2eq_LA[[#This Row],[País]],IFERROR(Emisiones_CO2_CO2eq_LA[[#This Row],[Industria (kilotoneladas CO₂e)]]-I233,0),0)</f>
        <v>170</v>
      </c>
      <c r="K234" s="5">
        <f>IF(A233=Emisiones_CO2_CO2eq_LA[[#This Row],[País]],IFERROR(((Emisiones_CO2_CO2eq_LA[[#This Row],[Industria (kilotoneladas CO₂e)]]-I233)/I233)*100,0),0)</f>
        <v>10.828025477707007</v>
      </c>
      <c r="L234" s="5">
        <v>0.123764136851838</v>
      </c>
      <c r="M234">
        <v>33840</v>
      </c>
      <c r="N234">
        <f>IF(A233=Emisiones_CO2_CO2eq_LA[[#This Row],[País]],IFERROR(Emisiones_CO2_CO2eq_LA[[#This Row],[UCTUS (kilotoneladas CO₂e)]]-M233,0),0)</f>
        <v>0</v>
      </c>
      <c r="O234" s="5">
        <f>IF(A233=Emisiones_CO2_CO2eq_LA[[#This Row],[País]],IFERROR(((Emisiones_CO2_CO2eq_LA[[#This Row],[UCTUS (kilotoneladas CO₂e)]]-M233)/M233)*100,0),0)</f>
        <v>0</v>
      </c>
      <c r="P234" s="5">
        <v>2.4069990753254098</v>
      </c>
      <c r="Q234">
        <v>2000</v>
      </c>
      <c r="R234">
        <f>IF(A233=Emisiones_CO2_CO2eq_LA[[#This Row],[País]],IFERROR(Emisiones_CO2_CO2eq_LA[[#This Row],[Otras Quemas de Combustible (kilotoneladas CO₂e)]]-Q233,0),0)</f>
        <v>100</v>
      </c>
      <c r="S234" s="5">
        <f>IF(A233=Emisiones_CO2_CO2eq_LA[[#This Row],[País]],IFERROR(((Emisiones_CO2_CO2eq_LA[[#This Row],[Otras Quemas de Combustible (kilotoneladas CO₂e)]]-Q233)/Q233)*100,0),0)</f>
        <v>5.2631578947368416</v>
      </c>
      <c r="T234" s="5">
        <v>0.14000000000000001</v>
      </c>
      <c r="U234">
        <v>10000</v>
      </c>
      <c r="V234">
        <f>IF(A233=Emisiones_CO2_CO2eq_LA[[#This Row],[País]],IFERROR(Emisiones_CO2_CO2eq_LA[[#This Row],[Transporte (kilotoneladas CO₂e)]]-U233,0),0)</f>
        <v>300</v>
      </c>
      <c r="W234" s="5">
        <f>IF(A233=Emisiones_CO2_CO2eq_LA[[#This Row],[País]],IFERROR(((Emisiones_CO2_CO2eq_LA[[#This Row],[Transporte (kilotoneladas CO₂e)]]-U233)/U233)*100,0),0)</f>
        <v>3.0927835051546393</v>
      </c>
      <c r="X234" s="5">
        <v>0.71128814282665898</v>
      </c>
      <c r="Y234">
        <v>3900</v>
      </c>
      <c r="Z234">
        <f>IF(A233=Emisiones_CO2_CO2eq_LA[[#This Row],[País]],IFERROR(Emisiones_CO2_CO2eq_LA[[#This Row],[Manufactura y Construcción (kilotoneladas CO₂e)]]-Y233,0),0)</f>
        <v>-100</v>
      </c>
      <c r="AA234" s="5">
        <f>IF(A233=Emisiones_CO2_CO2eq_LA[[#This Row],[País]],IFERROR(((Emisiones_CO2_CO2eq_LA[[#This Row],[Manufactura y Construcción (kilotoneladas CO₂e)]]-Y233)/Y233)*100,0),0)</f>
        <v>-2.5</v>
      </c>
      <c r="AB234" s="5">
        <v>0.27740237570239701</v>
      </c>
      <c r="AC234">
        <v>1750</v>
      </c>
      <c r="AD234">
        <f>IF(A233=Emisiones_CO2_CO2eq_LA[[#This Row],[País]],IFERROR(Emisiones_CO2_CO2eq_LA[[#This Row],[Emisiones Fugitivas (kilotoneladas CO₂e)]]-AC233,0),0)</f>
        <v>0</v>
      </c>
      <c r="AE234" s="5">
        <f>IF(A233=Emisiones_CO2_CO2eq_LA[[#This Row],[País]],IFERROR(((Emisiones_CO2_CO2eq_LA[[#This Row],[Emisiones Fugitivas (kilotoneladas CO₂e)]]-AC233)/AC233)*100,0),0)</f>
        <v>0</v>
      </c>
      <c r="AF234" s="5">
        <v>0.124475424994665</v>
      </c>
      <c r="AG234">
        <v>7000</v>
      </c>
      <c r="AH234">
        <f>IF(A233=Emisiones_CO2_CO2eq_LA[[#This Row],[País]],IFERROR(Emisiones_CO2_CO2eq_LA[[#This Row],[Electricidad y Calor (kilotoneladas CO₂e)]]-AG233,0),0)</f>
        <v>1200</v>
      </c>
      <c r="AI234" s="5">
        <f>IF(A233=Emisiones_CO2_CO2eq_LA[[#This Row],[País]],IFERROR(((Emisiones_CO2_CO2eq_LA[[#This Row],[Electricidad y Calor (kilotoneladas CO₂e)]]-AG233)/AG233)*100,0),0)</f>
        <v>20.689655172413794</v>
      </c>
      <c r="AJ234" s="5">
        <v>0.49790169997866102</v>
      </c>
    </row>
    <row r="235" spans="1:36" x14ac:dyDescent="0.25">
      <c r="A235" t="s">
        <v>102</v>
      </c>
      <c r="B235" t="s">
        <v>102</v>
      </c>
      <c r="C235" t="s">
        <v>103</v>
      </c>
      <c r="D235">
        <v>2007</v>
      </c>
      <c r="E235">
        <v>2700</v>
      </c>
      <c r="F235">
        <f>IF(A234=Emisiones_CO2_CO2eq_LA[[#This Row],[País]],IFERROR(Emisiones_CO2_CO2eq_LA[[#This Row],[Edificios (kilotoneladas CO₂e)]]-E234,0),0)</f>
        <v>100</v>
      </c>
      <c r="G235" s="5">
        <f>IF(A234=Emisiones_CO2_CO2eq_LA[[#This Row],[País]],IFERROR(((Emisiones_CO2_CO2eq_LA[[#This Row],[Edificios (kilotoneladas CO₂e)]]-E234)/E234)*100,0),0)</f>
        <v>3.8461538461538463</v>
      </c>
      <c r="H235" s="5">
        <v>0.18885080786178901</v>
      </c>
      <c r="I235">
        <v>1830</v>
      </c>
      <c r="J235">
        <f>IF(A234=Emisiones_CO2_CO2eq_LA[[#This Row],[País]],IFERROR(Emisiones_CO2_CO2eq_LA[[#This Row],[Industria (kilotoneladas CO₂e)]]-I234,0),0)</f>
        <v>90</v>
      </c>
      <c r="K235" s="5">
        <f>IF(A234=Emisiones_CO2_CO2eq_LA[[#This Row],[País]],IFERROR(((Emisiones_CO2_CO2eq_LA[[#This Row],[Industria (kilotoneladas CO₂e)]]-I234)/I234)*100,0),0)</f>
        <v>5.1724137931034484</v>
      </c>
      <c r="L235" s="5">
        <v>0.127998880884101</v>
      </c>
      <c r="M235">
        <v>33840</v>
      </c>
      <c r="N235">
        <f>IF(A234=Emisiones_CO2_CO2eq_LA[[#This Row],[País]],IFERROR(Emisiones_CO2_CO2eq_LA[[#This Row],[UCTUS (kilotoneladas CO₂e)]]-M234,0),0)</f>
        <v>0</v>
      </c>
      <c r="O235" s="5">
        <f>IF(A234=Emisiones_CO2_CO2eq_LA[[#This Row],[País]],IFERROR(((Emisiones_CO2_CO2eq_LA[[#This Row],[UCTUS (kilotoneladas CO₂e)]]-M234)/M234)*100,0),0)</f>
        <v>0</v>
      </c>
      <c r="P235" s="5">
        <v>2.3669301252010899</v>
      </c>
      <c r="Q235">
        <v>2600</v>
      </c>
      <c r="R235">
        <f>IF(A234=Emisiones_CO2_CO2eq_LA[[#This Row],[País]],IFERROR(Emisiones_CO2_CO2eq_LA[[#This Row],[Otras Quemas de Combustible (kilotoneladas CO₂e)]]-Q234,0),0)</f>
        <v>600</v>
      </c>
      <c r="S235" s="5">
        <f>IF(A234=Emisiones_CO2_CO2eq_LA[[#This Row],[País]],IFERROR(((Emisiones_CO2_CO2eq_LA[[#This Row],[Otras Quemas de Combustible (kilotoneladas CO₂e)]]-Q234)/Q234)*100,0),0)</f>
        <v>30</v>
      </c>
      <c r="T235" s="5">
        <v>0.18</v>
      </c>
      <c r="U235">
        <v>10000</v>
      </c>
      <c r="V235">
        <f>IF(A234=Emisiones_CO2_CO2eq_LA[[#This Row],[País]],IFERROR(Emisiones_CO2_CO2eq_LA[[#This Row],[Transporte (kilotoneladas CO₂e)]]-U234,0),0)</f>
        <v>0</v>
      </c>
      <c r="W235" s="5">
        <f>IF(A234=Emisiones_CO2_CO2eq_LA[[#This Row],[País]],IFERROR(((Emisiones_CO2_CO2eq_LA[[#This Row],[Transporte (kilotoneladas CO₂e)]]-U234)/U234)*100,0),0)</f>
        <v>0</v>
      </c>
      <c r="X235" s="5">
        <v>0.69944743652514496</v>
      </c>
      <c r="Y235">
        <v>3700</v>
      </c>
      <c r="Z235">
        <f>IF(A234=Emisiones_CO2_CO2eq_LA[[#This Row],[País]],IFERROR(Emisiones_CO2_CO2eq_LA[[#This Row],[Manufactura y Construcción (kilotoneladas CO₂e)]]-Y234,0),0)</f>
        <v>-200</v>
      </c>
      <c r="AA235" s="5">
        <f>IF(A234=Emisiones_CO2_CO2eq_LA[[#This Row],[País]],IFERROR(((Emisiones_CO2_CO2eq_LA[[#This Row],[Manufactura y Construcción (kilotoneladas CO₂e)]]-Y234)/Y234)*100,0),0)</f>
        <v>-5.1282051282051277</v>
      </c>
      <c r="AB235" s="5">
        <v>0.258795551514303</v>
      </c>
      <c r="AC235">
        <v>1750</v>
      </c>
      <c r="AD235">
        <f>IF(A234=Emisiones_CO2_CO2eq_LA[[#This Row],[País]],IFERROR(Emisiones_CO2_CO2eq_LA[[#This Row],[Emisiones Fugitivas (kilotoneladas CO₂e)]]-AC234,0),0)</f>
        <v>0</v>
      </c>
      <c r="AE235" s="5">
        <f>IF(A234=Emisiones_CO2_CO2eq_LA[[#This Row],[País]],IFERROR(((Emisiones_CO2_CO2eq_LA[[#This Row],[Emisiones Fugitivas (kilotoneladas CO₂e)]]-AC234)/AC234)*100,0),0)</f>
        <v>0</v>
      </c>
      <c r="AF235" s="5">
        <v>0.1224033013919</v>
      </c>
      <c r="AG235">
        <v>7100</v>
      </c>
      <c r="AH235">
        <f>IF(A234=Emisiones_CO2_CO2eq_LA[[#This Row],[País]],IFERROR(Emisiones_CO2_CO2eq_LA[[#This Row],[Electricidad y Calor (kilotoneladas CO₂e)]]-AG234,0),0)</f>
        <v>100</v>
      </c>
      <c r="AI235" s="5">
        <f>IF(A234=Emisiones_CO2_CO2eq_LA[[#This Row],[País]],IFERROR(((Emisiones_CO2_CO2eq_LA[[#This Row],[Electricidad y Calor (kilotoneladas CO₂e)]]-AG234)/AG234)*100,0),0)</f>
        <v>1.4285714285714286</v>
      </c>
      <c r="AJ235" s="5">
        <v>0.49660767993285299</v>
      </c>
    </row>
    <row r="236" spans="1:36" x14ac:dyDescent="0.25">
      <c r="A236" t="s">
        <v>102</v>
      </c>
      <c r="B236" t="s">
        <v>102</v>
      </c>
      <c r="C236" t="s">
        <v>103</v>
      </c>
      <c r="D236">
        <v>2008</v>
      </c>
      <c r="E236">
        <v>2900</v>
      </c>
      <c r="F236">
        <f>IF(A235=Emisiones_CO2_CO2eq_LA[[#This Row],[País]],IFERROR(Emisiones_CO2_CO2eq_LA[[#This Row],[Edificios (kilotoneladas CO₂e)]]-E235,0),0)</f>
        <v>200</v>
      </c>
      <c r="G236" s="5">
        <f>IF(A235=Emisiones_CO2_CO2eq_LA[[#This Row],[País]],IFERROR(((Emisiones_CO2_CO2eq_LA[[#This Row],[Edificios (kilotoneladas CO₂e)]]-E235)/E235)*100,0),0)</f>
        <v>7.4074074074074066</v>
      </c>
      <c r="H236" s="5">
        <v>0.199504678040726</v>
      </c>
      <c r="I236">
        <v>2220</v>
      </c>
      <c r="J236">
        <f>IF(A235=Emisiones_CO2_CO2eq_LA[[#This Row],[País]],IFERROR(Emisiones_CO2_CO2eq_LA[[#This Row],[Industria (kilotoneladas CO₂e)]]-I235,0),0)</f>
        <v>390</v>
      </c>
      <c r="K236" s="5">
        <f>IF(A235=Emisiones_CO2_CO2eq_LA[[#This Row],[País]],IFERROR(((Emisiones_CO2_CO2eq_LA[[#This Row],[Industria (kilotoneladas CO₂e)]]-I235)/I235)*100,0),0)</f>
        <v>21.311475409836063</v>
      </c>
      <c r="L236" s="5">
        <v>0.15272427077600401</v>
      </c>
      <c r="M236">
        <v>33840</v>
      </c>
      <c r="N236">
        <f>IF(A235=Emisiones_CO2_CO2eq_LA[[#This Row],[País]],IFERROR(Emisiones_CO2_CO2eq_LA[[#This Row],[UCTUS (kilotoneladas CO₂e)]]-M235,0),0)</f>
        <v>0</v>
      </c>
      <c r="O236" s="5">
        <f>IF(A235=Emisiones_CO2_CO2eq_LA[[#This Row],[País]],IFERROR(((Emisiones_CO2_CO2eq_LA[[#This Row],[UCTUS (kilotoneladas CO₂e)]]-M235)/M235)*100,0),0)</f>
        <v>0</v>
      </c>
      <c r="P236" s="5">
        <v>2.3280132085855798</v>
      </c>
      <c r="Q236">
        <v>2900</v>
      </c>
      <c r="R236">
        <f>IF(A235=Emisiones_CO2_CO2eq_LA[[#This Row],[País]],IFERROR(Emisiones_CO2_CO2eq_LA[[#This Row],[Otras Quemas de Combustible (kilotoneladas CO₂e)]]-Q235,0),0)</f>
        <v>300</v>
      </c>
      <c r="S236" s="5">
        <f>IF(A235=Emisiones_CO2_CO2eq_LA[[#This Row],[País]],IFERROR(((Emisiones_CO2_CO2eq_LA[[#This Row],[Otras Quemas de Combustible (kilotoneladas CO₂e)]]-Q235)/Q235)*100,0),0)</f>
        <v>11.538461538461538</v>
      </c>
      <c r="T236" s="5">
        <v>0.2</v>
      </c>
      <c r="U236">
        <v>10000</v>
      </c>
      <c r="V236">
        <f>IF(A235=Emisiones_CO2_CO2eq_LA[[#This Row],[País]],IFERROR(Emisiones_CO2_CO2eq_LA[[#This Row],[Transporte (kilotoneladas CO₂e)]]-U235,0),0)</f>
        <v>0</v>
      </c>
      <c r="W236" s="5">
        <f>IF(A235=Emisiones_CO2_CO2eq_LA[[#This Row],[País]],IFERROR(((Emisiones_CO2_CO2eq_LA[[#This Row],[Transporte (kilotoneladas CO₂e)]]-U235)/U235)*100,0),0)</f>
        <v>0</v>
      </c>
      <c r="X236" s="5">
        <v>0.687947165657677</v>
      </c>
      <c r="Y236">
        <v>3900</v>
      </c>
      <c r="Z236">
        <f>IF(A235=Emisiones_CO2_CO2eq_LA[[#This Row],[País]],IFERROR(Emisiones_CO2_CO2eq_LA[[#This Row],[Manufactura y Construcción (kilotoneladas CO₂e)]]-Y235,0),0)</f>
        <v>200</v>
      </c>
      <c r="AA236" s="5">
        <f>IF(A235=Emisiones_CO2_CO2eq_LA[[#This Row],[País]],IFERROR(((Emisiones_CO2_CO2eq_LA[[#This Row],[Manufactura y Construcción (kilotoneladas CO₂e)]]-Y235)/Y235)*100,0),0)</f>
        <v>5.4054054054054053</v>
      </c>
      <c r="AB236" s="5">
        <v>0.26829939460649399</v>
      </c>
      <c r="AC236">
        <v>1590</v>
      </c>
      <c r="AD236">
        <f>IF(A235=Emisiones_CO2_CO2eq_LA[[#This Row],[País]],IFERROR(Emisiones_CO2_CO2eq_LA[[#This Row],[Emisiones Fugitivas (kilotoneladas CO₂e)]]-AC235,0),0)</f>
        <v>-160</v>
      </c>
      <c r="AE236" s="5">
        <f>IF(A235=Emisiones_CO2_CO2eq_LA[[#This Row],[País]],IFERROR(((Emisiones_CO2_CO2eq_LA[[#This Row],[Emisiones Fugitivas (kilotoneladas CO₂e)]]-AC235)/AC235)*100,0),0)</f>
        <v>-9.1428571428571423</v>
      </c>
      <c r="AF236" s="5">
        <v>0.10938359933957</v>
      </c>
      <c r="AG236">
        <v>6400</v>
      </c>
      <c r="AH236">
        <f>IF(A235=Emisiones_CO2_CO2eq_LA[[#This Row],[País]],IFERROR(Emisiones_CO2_CO2eq_LA[[#This Row],[Electricidad y Calor (kilotoneladas CO₂e)]]-AG235,0),0)</f>
        <v>-700</v>
      </c>
      <c r="AI236" s="5">
        <f>IF(A235=Emisiones_CO2_CO2eq_LA[[#This Row],[País]],IFERROR(((Emisiones_CO2_CO2eq_LA[[#This Row],[Electricidad y Calor (kilotoneladas CO₂e)]]-AG235)/AG235)*100,0),0)</f>
        <v>-9.8591549295774641</v>
      </c>
      <c r="AJ236" s="5">
        <v>0.44028618602091302</v>
      </c>
    </row>
    <row r="237" spans="1:36" x14ac:dyDescent="0.25">
      <c r="A237" t="s">
        <v>102</v>
      </c>
      <c r="B237" t="s">
        <v>102</v>
      </c>
      <c r="C237" t="s">
        <v>103</v>
      </c>
      <c r="D237">
        <v>2009</v>
      </c>
      <c r="E237">
        <v>2900</v>
      </c>
      <c r="F237">
        <f>IF(A236=Emisiones_CO2_CO2eq_LA[[#This Row],[País]],IFERROR(Emisiones_CO2_CO2eq_LA[[#This Row],[Edificios (kilotoneladas CO₂e)]]-E236,0),0)</f>
        <v>0</v>
      </c>
      <c r="G237" s="5">
        <f>IF(A236=Emisiones_CO2_CO2eq_LA[[#This Row],[País]],IFERROR(((Emisiones_CO2_CO2eq_LA[[#This Row],[Edificios (kilotoneladas CO₂e)]]-E236)/E236)*100,0),0)</f>
        <v>0</v>
      </c>
      <c r="H237" s="5">
        <v>0.19629078110193501</v>
      </c>
      <c r="I237">
        <v>2110</v>
      </c>
      <c r="J237">
        <f>IF(A236=Emisiones_CO2_CO2eq_LA[[#This Row],[País]],IFERROR(Emisiones_CO2_CO2eq_LA[[#This Row],[Industria (kilotoneladas CO₂e)]]-I236,0),0)</f>
        <v>-110</v>
      </c>
      <c r="K237" s="5">
        <f>IF(A236=Emisiones_CO2_CO2eq_LA[[#This Row],[País]],IFERROR(((Emisiones_CO2_CO2eq_LA[[#This Row],[Industria (kilotoneladas CO₂e)]]-I236)/I236)*100,0),0)</f>
        <v>-4.954954954954955</v>
      </c>
      <c r="L237" s="5">
        <v>0.142818464870718</v>
      </c>
      <c r="M237">
        <v>33840</v>
      </c>
      <c r="N237">
        <f>IF(A236=Emisiones_CO2_CO2eq_LA[[#This Row],[País]],IFERROR(Emisiones_CO2_CO2eq_LA[[#This Row],[UCTUS (kilotoneladas CO₂e)]]-M236,0),0)</f>
        <v>0</v>
      </c>
      <c r="O237" s="5">
        <f>IF(A236=Emisiones_CO2_CO2eq_LA[[#This Row],[País]],IFERROR(((Emisiones_CO2_CO2eq_LA[[#This Row],[UCTUS (kilotoneladas CO₂e)]]-M236)/M236)*100,0),0)</f>
        <v>0</v>
      </c>
      <c r="P237" s="5">
        <v>2.2905103560308602</v>
      </c>
      <c r="Q237">
        <v>3400</v>
      </c>
      <c r="R237">
        <f>IF(A236=Emisiones_CO2_CO2eq_LA[[#This Row],[País]],IFERROR(Emisiones_CO2_CO2eq_LA[[#This Row],[Otras Quemas de Combustible (kilotoneladas CO₂e)]]-Q236,0),0)</f>
        <v>500</v>
      </c>
      <c r="S237" s="5">
        <f>IF(A236=Emisiones_CO2_CO2eq_LA[[#This Row],[País]],IFERROR(((Emisiones_CO2_CO2eq_LA[[#This Row],[Otras Quemas de Combustible (kilotoneladas CO₂e)]]-Q236)/Q236)*100,0),0)</f>
        <v>17.241379310344829</v>
      </c>
      <c r="T237" s="5">
        <v>0.23</v>
      </c>
      <c r="U237">
        <v>10400</v>
      </c>
      <c r="V237">
        <f>IF(A236=Emisiones_CO2_CO2eq_LA[[#This Row],[País]],IFERROR(Emisiones_CO2_CO2eq_LA[[#This Row],[Transporte (kilotoneladas CO₂e)]]-U236,0),0)</f>
        <v>400</v>
      </c>
      <c r="W237" s="5">
        <f>IF(A236=Emisiones_CO2_CO2eq_LA[[#This Row],[País]],IFERROR(((Emisiones_CO2_CO2eq_LA[[#This Row],[Transporte (kilotoneladas CO₂e)]]-U236)/U236)*100,0),0)</f>
        <v>4</v>
      </c>
      <c r="X237" s="5">
        <v>0.70393935291728704</v>
      </c>
      <c r="Y237">
        <v>4200</v>
      </c>
      <c r="Z237">
        <f>IF(A236=Emisiones_CO2_CO2eq_LA[[#This Row],[País]],IFERROR(Emisiones_CO2_CO2eq_LA[[#This Row],[Manufactura y Construcción (kilotoneladas CO₂e)]]-Y236,0),0)</f>
        <v>300</v>
      </c>
      <c r="AA237" s="5">
        <f>IF(A236=Emisiones_CO2_CO2eq_LA[[#This Row],[País]],IFERROR(((Emisiones_CO2_CO2eq_LA[[#This Row],[Manufactura y Construcción (kilotoneladas CO₂e)]]-Y236)/Y236)*100,0),0)</f>
        <v>7.6923076923076925</v>
      </c>
      <c r="AB237" s="5">
        <v>0.28428320021659598</v>
      </c>
      <c r="AC237">
        <v>1150</v>
      </c>
      <c r="AD237">
        <f>IF(A236=Emisiones_CO2_CO2eq_LA[[#This Row],[País]],IFERROR(Emisiones_CO2_CO2eq_LA[[#This Row],[Emisiones Fugitivas (kilotoneladas CO₂e)]]-AC236,0),0)</f>
        <v>-440</v>
      </c>
      <c r="AE237" s="5">
        <f>IF(A236=Emisiones_CO2_CO2eq_LA[[#This Row],[País]],IFERROR(((Emisiones_CO2_CO2eq_LA[[#This Row],[Emisiones Fugitivas (kilotoneladas CO₂e)]]-AC236)/AC236)*100,0),0)</f>
        <v>-27.672955974842768</v>
      </c>
      <c r="AF237" s="5">
        <v>7.7839447678353796E-2</v>
      </c>
      <c r="AG237">
        <v>7800</v>
      </c>
      <c r="AH237">
        <f>IF(A236=Emisiones_CO2_CO2eq_LA[[#This Row],[País]],IFERROR(Emisiones_CO2_CO2eq_LA[[#This Row],[Electricidad y Calor (kilotoneladas CO₂e)]]-AG236,0),0)</f>
        <v>1400</v>
      </c>
      <c r="AI237" s="5">
        <f>IF(A236=Emisiones_CO2_CO2eq_LA[[#This Row],[País]],IFERROR(((Emisiones_CO2_CO2eq_LA[[#This Row],[Electricidad y Calor (kilotoneladas CO₂e)]]-AG236)/AG236)*100,0),0)</f>
        <v>21.875</v>
      </c>
      <c r="AJ237" s="5">
        <v>0.52795451468796495</v>
      </c>
    </row>
    <row r="238" spans="1:36" x14ac:dyDescent="0.25">
      <c r="A238" t="s">
        <v>102</v>
      </c>
      <c r="B238" t="s">
        <v>102</v>
      </c>
      <c r="C238" t="s">
        <v>103</v>
      </c>
      <c r="D238">
        <v>2010</v>
      </c>
      <c r="E238">
        <v>3000</v>
      </c>
      <c r="F238">
        <f>IF(A237=Emisiones_CO2_CO2eq_LA[[#This Row],[País]],IFERROR(Emisiones_CO2_CO2eq_LA[[#This Row],[Edificios (kilotoneladas CO₂e)]]-E237,0),0)</f>
        <v>100</v>
      </c>
      <c r="G238" s="5">
        <f>IF(A237=Emisiones_CO2_CO2eq_LA[[#This Row],[País]],IFERROR(((Emisiones_CO2_CO2eq_LA[[#This Row],[Edificios (kilotoneladas CO₂e)]]-E237)/E237)*100,0),0)</f>
        <v>3.4482758620689653</v>
      </c>
      <c r="H238" s="5">
        <v>0.199853440810072</v>
      </c>
      <c r="I238">
        <v>2089.99999999999</v>
      </c>
      <c r="J238">
        <f>IF(A237=Emisiones_CO2_CO2eq_LA[[#This Row],[País]],IFERROR(Emisiones_CO2_CO2eq_LA[[#This Row],[Industria (kilotoneladas CO₂e)]]-I237,0),0)</f>
        <v>-20.000000000010004</v>
      </c>
      <c r="K238" s="5">
        <f>IF(A237=Emisiones_CO2_CO2eq_LA[[#This Row],[País]],IFERROR(((Emisiones_CO2_CO2eq_LA[[#This Row],[Industria (kilotoneladas CO₂e)]]-I237)/I237)*100,0),0)</f>
        <v>-0.94786729857867325</v>
      </c>
      <c r="L238" s="5">
        <v>0.13923123043101701</v>
      </c>
      <c r="M238">
        <v>33850</v>
      </c>
      <c r="N238">
        <f>IF(A237=Emisiones_CO2_CO2eq_LA[[#This Row],[País]],IFERROR(Emisiones_CO2_CO2eq_LA[[#This Row],[UCTUS (kilotoneladas CO₂e)]]-M237,0),0)</f>
        <v>10</v>
      </c>
      <c r="O238" s="5">
        <f>IF(A237=Emisiones_CO2_CO2eq_LA[[#This Row],[País]],IFERROR(((Emisiones_CO2_CO2eq_LA[[#This Row],[UCTUS (kilotoneladas CO₂e)]]-M237)/M237)*100,0),0)</f>
        <v>2.955082742316785E-2</v>
      </c>
      <c r="P238" s="5">
        <v>2.25501299047365</v>
      </c>
      <c r="Q238">
        <v>2600</v>
      </c>
      <c r="R238">
        <f>IF(A237=Emisiones_CO2_CO2eq_LA[[#This Row],[País]],IFERROR(Emisiones_CO2_CO2eq_LA[[#This Row],[Otras Quemas de Combustible (kilotoneladas CO₂e)]]-Q237,0),0)</f>
        <v>-800</v>
      </c>
      <c r="S238" s="5">
        <f>IF(A237=Emisiones_CO2_CO2eq_LA[[#This Row],[País]],IFERROR(((Emisiones_CO2_CO2eq_LA[[#This Row],[Otras Quemas de Combustible (kilotoneladas CO₂e)]]-Q237)/Q237)*100,0),0)</f>
        <v>-23.52941176470588</v>
      </c>
      <c r="T238" s="5">
        <v>0.17</v>
      </c>
      <c r="U238">
        <v>12500</v>
      </c>
      <c r="V238">
        <f>IF(A237=Emisiones_CO2_CO2eq_LA[[#This Row],[País]],IFERROR(Emisiones_CO2_CO2eq_LA[[#This Row],[Transporte (kilotoneladas CO₂e)]]-U237,0),0)</f>
        <v>2100</v>
      </c>
      <c r="W238" s="5">
        <f>IF(A237=Emisiones_CO2_CO2eq_LA[[#This Row],[País]],IFERROR(((Emisiones_CO2_CO2eq_LA[[#This Row],[Transporte (kilotoneladas CO₂e)]]-U237)/U237)*100,0),0)</f>
        <v>20.192307692307693</v>
      </c>
      <c r="X238" s="5">
        <v>0.83272267004196898</v>
      </c>
      <c r="Y238">
        <v>4200</v>
      </c>
      <c r="Z238">
        <f>IF(A237=Emisiones_CO2_CO2eq_LA[[#This Row],[País]],IFERROR(Emisiones_CO2_CO2eq_LA[[#This Row],[Manufactura y Construcción (kilotoneladas CO₂e)]]-Y237,0),0)</f>
        <v>0</v>
      </c>
      <c r="AA238" s="5">
        <f>IF(A237=Emisiones_CO2_CO2eq_LA[[#This Row],[País]],IFERROR(((Emisiones_CO2_CO2eq_LA[[#This Row],[Manufactura y Construcción (kilotoneladas CO₂e)]]-Y237)/Y237)*100,0),0)</f>
        <v>0</v>
      </c>
      <c r="AB238" s="5">
        <v>0.27979481713410098</v>
      </c>
      <c r="AC238">
        <v>980</v>
      </c>
      <c r="AD238">
        <f>IF(A237=Emisiones_CO2_CO2eq_LA[[#This Row],[País]],IFERROR(Emisiones_CO2_CO2eq_LA[[#This Row],[Emisiones Fugitivas (kilotoneladas CO₂e)]]-AC237,0),0)</f>
        <v>-170</v>
      </c>
      <c r="AE238" s="5">
        <f>IF(A237=Emisiones_CO2_CO2eq_LA[[#This Row],[País]],IFERROR(((Emisiones_CO2_CO2eq_LA[[#This Row],[Emisiones Fugitivas (kilotoneladas CO₂e)]]-AC237)/AC237)*100,0),0)</f>
        <v>-14.782608695652174</v>
      </c>
      <c r="AF238" s="5">
        <v>6.5285457331290306E-2</v>
      </c>
      <c r="AG238">
        <v>9700</v>
      </c>
      <c r="AH238">
        <f>IF(A237=Emisiones_CO2_CO2eq_LA[[#This Row],[País]],IFERROR(Emisiones_CO2_CO2eq_LA[[#This Row],[Electricidad y Calor (kilotoneladas CO₂e)]]-AG237,0),0)</f>
        <v>1900</v>
      </c>
      <c r="AI238" s="5">
        <f>IF(A237=Emisiones_CO2_CO2eq_LA[[#This Row],[País]],IFERROR(((Emisiones_CO2_CO2eq_LA[[#This Row],[Electricidad y Calor (kilotoneladas CO₂e)]]-AG237)/AG237)*100,0),0)</f>
        <v>24.358974358974358</v>
      </c>
      <c r="AJ238" s="5">
        <v>0.64619279195256796</v>
      </c>
    </row>
    <row r="239" spans="1:36" x14ac:dyDescent="0.25">
      <c r="A239" t="s">
        <v>102</v>
      </c>
      <c r="B239" t="s">
        <v>102</v>
      </c>
      <c r="C239" t="s">
        <v>103</v>
      </c>
      <c r="D239">
        <v>2011</v>
      </c>
      <c r="E239">
        <v>3200</v>
      </c>
      <c r="F239">
        <f>IF(A238=Emisiones_CO2_CO2eq_LA[[#This Row],[País]],IFERROR(Emisiones_CO2_CO2eq_LA[[#This Row],[Edificios (kilotoneladas CO₂e)]]-E238,0),0)</f>
        <v>200</v>
      </c>
      <c r="G239" s="5">
        <f>IF(A238=Emisiones_CO2_CO2eq_LA[[#This Row],[País]],IFERROR(((Emisiones_CO2_CO2eq_LA[[#This Row],[Edificios (kilotoneladas CO₂e)]]-E238)/E238)*100,0),0)</f>
        <v>6.666666666666667</v>
      </c>
      <c r="H239" s="5">
        <v>0.20991865652059799</v>
      </c>
      <c r="I239">
        <v>2240</v>
      </c>
      <c r="J239">
        <f>IF(A238=Emisiones_CO2_CO2eq_LA[[#This Row],[País]],IFERROR(Emisiones_CO2_CO2eq_LA[[#This Row],[Industria (kilotoneladas CO₂e)]]-I238,0),0)</f>
        <v>150.00000000001</v>
      </c>
      <c r="K239" s="5">
        <f>IF(A238=Emisiones_CO2_CO2eq_LA[[#This Row],[País]],IFERROR(((Emisiones_CO2_CO2eq_LA[[#This Row],[Industria (kilotoneladas CO₂e)]]-I238)/I238)*100,0),0)</f>
        <v>7.1770334928234796</v>
      </c>
      <c r="L239" s="5">
        <v>0.146943059564418</v>
      </c>
      <c r="M239">
        <v>33840</v>
      </c>
      <c r="N239">
        <f>IF(A238=Emisiones_CO2_CO2eq_LA[[#This Row],[País]],IFERROR(Emisiones_CO2_CO2eq_LA[[#This Row],[UCTUS (kilotoneladas CO₂e)]]-M238,0),0)</f>
        <v>-10</v>
      </c>
      <c r="O239" s="5">
        <f>IF(A238=Emisiones_CO2_CO2eq_LA[[#This Row],[País]],IFERROR(((Emisiones_CO2_CO2eq_LA[[#This Row],[UCTUS (kilotoneladas CO₂e)]]-M238)/M238)*100,0),0)</f>
        <v>-2.9542097488921712E-2</v>
      </c>
      <c r="P239" s="5">
        <v>2.2198897927053198</v>
      </c>
      <c r="Q239">
        <v>2900</v>
      </c>
      <c r="R239">
        <f>IF(A238=Emisiones_CO2_CO2eq_LA[[#This Row],[País]],IFERROR(Emisiones_CO2_CO2eq_LA[[#This Row],[Otras Quemas de Combustible (kilotoneladas CO₂e)]]-Q238,0),0)</f>
        <v>300</v>
      </c>
      <c r="S239" s="5">
        <f>IF(A238=Emisiones_CO2_CO2eq_LA[[#This Row],[País]],IFERROR(((Emisiones_CO2_CO2eq_LA[[#This Row],[Otras Quemas de Combustible (kilotoneladas CO₂e)]]-Q238)/Q238)*100,0),0)</f>
        <v>11.538461538461538</v>
      </c>
      <c r="T239" s="5">
        <v>0.19</v>
      </c>
      <c r="U239">
        <v>12900</v>
      </c>
      <c r="V239">
        <f>IF(A238=Emisiones_CO2_CO2eq_LA[[#This Row],[País]],IFERROR(Emisiones_CO2_CO2eq_LA[[#This Row],[Transporte (kilotoneladas CO₂e)]]-U238,0),0)</f>
        <v>400</v>
      </c>
      <c r="W239" s="5">
        <f>IF(A238=Emisiones_CO2_CO2eq_LA[[#This Row],[País]],IFERROR(((Emisiones_CO2_CO2eq_LA[[#This Row],[Transporte (kilotoneladas CO₂e)]]-U238)/U238)*100,0),0)</f>
        <v>3.2</v>
      </c>
      <c r="X239" s="5">
        <v>0.84623458409866104</v>
      </c>
      <c r="Y239">
        <v>4600</v>
      </c>
      <c r="Z239">
        <f>IF(A238=Emisiones_CO2_CO2eq_LA[[#This Row],[País]],IFERROR(Emisiones_CO2_CO2eq_LA[[#This Row],[Manufactura y Construcción (kilotoneladas CO₂e)]]-Y238,0),0)</f>
        <v>400</v>
      </c>
      <c r="AA239" s="5">
        <f>IF(A238=Emisiones_CO2_CO2eq_LA[[#This Row],[País]],IFERROR(((Emisiones_CO2_CO2eq_LA[[#This Row],[Manufactura y Construcción (kilotoneladas CO₂e)]]-Y238)/Y238)*100,0),0)</f>
        <v>9.5238095238095237</v>
      </c>
      <c r="AB239" s="5">
        <v>0.30175806874835998</v>
      </c>
      <c r="AC239">
        <v>1200</v>
      </c>
      <c r="AD239">
        <f>IF(A238=Emisiones_CO2_CO2eq_LA[[#This Row],[País]],IFERROR(Emisiones_CO2_CO2eq_LA[[#This Row],[Emisiones Fugitivas (kilotoneladas CO₂e)]]-AC238,0),0)</f>
        <v>220</v>
      </c>
      <c r="AE239" s="5">
        <f>IF(A238=Emisiones_CO2_CO2eq_LA[[#This Row],[País]],IFERROR(((Emisiones_CO2_CO2eq_LA[[#This Row],[Emisiones Fugitivas (kilotoneladas CO₂e)]]-AC238)/AC238)*100,0),0)</f>
        <v>22.448979591836736</v>
      </c>
      <c r="AF239" s="5">
        <v>7.8719496195224295E-2</v>
      </c>
      <c r="AG239">
        <v>8600</v>
      </c>
      <c r="AH239">
        <f>IF(A238=Emisiones_CO2_CO2eq_LA[[#This Row],[País]],IFERROR(Emisiones_CO2_CO2eq_LA[[#This Row],[Electricidad y Calor (kilotoneladas CO₂e)]]-AG238,0),0)</f>
        <v>-1100</v>
      </c>
      <c r="AI239" s="5">
        <f>IF(A238=Emisiones_CO2_CO2eq_LA[[#This Row],[País]],IFERROR(((Emisiones_CO2_CO2eq_LA[[#This Row],[Electricidad y Calor (kilotoneladas CO₂e)]]-AG238)/AG238)*100,0),0)</f>
        <v>-11.340206185567011</v>
      </c>
      <c r="AJ239" s="5">
        <v>0.56415638939910695</v>
      </c>
    </row>
    <row r="240" spans="1:36" x14ac:dyDescent="0.25">
      <c r="A240" t="s">
        <v>102</v>
      </c>
      <c r="B240" t="s">
        <v>102</v>
      </c>
      <c r="C240" t="s">
        <v>103</v>
      </c>
      <c r="D240">
        <v>2012</v>
      </c>
      <c r="E240">
        <v>3400</v>
      </c>
      <c r="F240">
        <f>IF(A239=Emisiones_CO2_CO2eq_LA[[#This Row],[País]],IFERROR(Emisiones_CO2_CO2eq_LA[[#This Row],[Edificios (kilotoneladas CO₂e)]]-E239,0),0)</f>
        <v>200</v>
      </c>
      <c r="G240" s="5">
        <f>IF(A239=Emisiones_CO2_CO2eq_LA[[#This Row],[País]],IFERROR(((Emisiones_CO2_CO2eq_LA[[#This Row],[Edificios (kilotoneladas CO₂e)]]-E239)/E239)*100,0),0)</f>
        <v>6.25</v>
      </c>
      <c r="H240" s="5">
        <v>0.21972340700529899</v>
      </c>
      <c r="I240">
        <v>2350</v>
      </c>
      <c r="J240">
        <f>IF(A239=Emisiones_CO2_CO2eq_LA[[#This Row],[País]],IFERROR(Emisiones_CO2_CO2eq_LA[[#This Row],[Industria (kilotoneladas CO₂e)]]-I239,0),0)</f>
        <v>110</v>
      </c>
      <c r="K240" s="5">
        <f>IF(A239=Emisiones_CO2_CO2eq_LA[[#This Row],[País]],IFERROR(((Emisiones_CO2_CO2eq_LA[[#This Row],[Industria (kilotoneladas CO₂e)]]-I239)/I239)*100,0),0)</f>
        <v>4.9107142857142856</v>
      </c>
      <c r="L240" s="5">
        <v>0.15186764895954499</v>
      </c>
      <c r="M240">
        <v>33840</v>
      </c>
      <c r="N240">
        <f>IF(A239=Emisiones_CO2_CO2eq_LA[[#This Row],[País]],IFERROR(Emisiones_CO2_CO2eq_LA[[#This Row],[UCTUS (kilotoneladas CO₂e)]]-M239,0),0)</f>
        <v>0</v>
      </c>
      <c r="O240" s="5">
        <f>IF(A239=Emisiones_CO2_CO2eq_LA[[#This Row],[País]],IFERROR(((Emisiones_CO2_CO2eq_LA[[#This Row],[UCTUS (kilotoneladas CO₂e)]]-M239)/M239)*100,0),0)</f>
        <v>0</v>
      </c>
      <c r="P240" s="5">
        <v>2.1868941450174399</v>
      </c>
      <c r="Q240">
        <v>3200</v>
      </c>
      <c r="R240">
        <f>IF(A239=Emisiones_CO2_CO2eq_LA[[#This Row],[País]],IFERROR(Emisiones_CO2_CO2eq_LA[[#This Row],[Otras Quemas de Combustible (kilotoneladas CO₂e)]]-Q239,0),0)</f>
        <v>300</v>
      </c>
      <c r="S240" s="5">
        <f>IF(A239=Emisiones_CO2_CO2eq_LA[[#This Row],[País]],IFERROR(((Emisiones_CO2_CO2eq_LA[[#This Row],[Otras Quemas de Combustible (kilotoneladas CO₂e)]]-Q239)/Q239)*100,0),0)</f>
        <v>10.344827586206897</v>
      </c>
      <c r="T240" s="5">
        <v>0.21</v>
      </c>
      <c r="U240">
        <v>13400</v>
      </c>
      <c r="V240">
        <f>IF(A239=Emisiones_CO2_CO2eq_LA[[#This Row],[País]],IFERROR(Emisiones_CO2_CO2eq_LA[[#This Row],[Transporte (kilotoneladas CO₂e)]]-U239,0),0)</f>
        <v>500</v>
      </c>
      <c r="W240" s="5">
        <f>IF(A239=Emisiones_CO2_CO2eq_LA[[#This Row],[País]],IFERROR(((Emisiones_CO2_CO2eq_LA[[#This Row],[Transporte (kilotoneladas CO₂e)]]-U239)/U239)*100,0),0)</f>
        <v>3.8759689922480618</v>
      </c>
      <c r="X240" s="5">
        <v>0.86596872172676698</v>
      </c>
      <c r="Y240">
        <v>4700</v>
      </c>
      <c r="Z240">
        <f>IF(A239=Emisiones_CO2_CO2eq_LA[[#This Row],[País]],IFERROR(Emisiones_CO2_CO2eq_LA[[#This Row],[Manufactura y Construcción (kilotoneladas CO₂e)]]-Y239,0),0)</f>
        <v>100</v>
      </c>
      <c r="AA240" s="5">
        <f>IF(A239=Emisiones_CO2_CO2eq_LA[[#This Row],[País]],IFERROR(((Emisiones_CO2_CO2eq_LA[[#This Row],[Manufactura y Construcción (kilotoneladas CO₂e)]]-Y239)/Y239)*100,0),0)</f>
        <v>2.1739130434782608</v>
      </c>
      <c r="AB240" s="5">
        <v>0.30373529791908999</v>
      </c>
      <c r="AC240">
        <v>980</v>
      </c>
      <c r="AD240">
        <f>IF(A239=Emisiones_CO2_CO2eq_LA[[#This Row],[País]],IFERROR(Emisiones_CO2_CO2eq_LA[[#This Row],[Emisiones Fugitivas (kilotoneladas CO₂e)]]-AC239,0),0)</f>
        <v>-220</v>
      </c>
      <c r="AE240" s="5">
        <f>IF(A239=Emisiones_CO2_CO2eq_LA[[#This Row],[País]],IFERROR(((Emisiones_CO2_CO2eq_LA[[#This Row],[Emisiones Fugitivas (kilotoneladas CO₂e)]]-AC239)/AC239)*100,0),0)</f>
        <v>-18.333333333333332</v>
      </c>
      <c r="AF240" s="5">
        <v>6.3332040842703899E-2</v>
      </c>
      <c r="AG240">
        <v>8900</v>
      </c>
      <c r="AH240">
        <f>IF(A239=Emisiones_CO2_CO2eq_LA[[#This Row],[País]],IFERROR(Emisiones_CO2_CO2eq_LA[[#This Row],[Electricidad y Calor (kilotoneladas CO₂e)]]-AG239,0),0)</f>
        <v>300</v>
      </c>
      <c r="AI240" s="5">
        <f>IF(A239=Emisiones_CO2_CO2eq_LA[[#This Row],[País]],IFERROR(((Emisiones_CO2_CO2eq_LA[[#This Row],[Electricidad y Calor (kilotoneladas CO₂e)]]-AG239)/AG239)*100,0),0)</f>
        <v>3.4883720930232558</v>
      </c>
      <c r="AJ240" s="5">
        <v>0.57515833010210604</v>
      </c>
    </row>
    <row r="241" spans="1:36" x14ac:dyDescent="0.25">
      <c r="A241" t="s">
        <v>102</v>
      </c>
      <c r="B241" t="s">
        <v>102</v>
      </c>
      <c r="C241" t="s">
        <v>103</v>
      </c>
      <c r="D241">
        <v>2013</v>
      </c>
      <c r="E241">
        <v>3400</v>
      </c>
      <c r="F241">
        <f>IF(A240=Emisiones_CO2_CO2eq_LA[[#This Row],[País]],IFERROR(Emisiones_CO2_CO2eq_LA[[#This Row],[Edificios (kilotoneladas CO₂e)]]-E240,0),0)</f>
        <v>0</v>
      </c>
      <c r="G241" s="5">
        <f>IF(A240=Emisiones_CO2_CO2eq_LA[[#This Row],[País]],IFERROR(((Emisiones_CO2_CO2eq_LA[[#This Row],[Edificios (kilotoneladas CO₂e)]]-E240)/E240)*100,0),0)</f>
        <v>0</v>
      </c>
      <c r="H241" s="5">
        <v>0.21646399694403701</v>
      </c>
      <c r="I241">
        <v>2610</v>
      </c>
      <c r="J241">
        <f>IF(A240=Emisiones_CO2_CO2eq_LA[[#This Row],[País]],IFERROR(Emisiones_CO2_CO2eq_LA[[#This Row],[Industria (kilotoneladas CO₂e)]]-I240,0),0)</f>
        <v>260</v>
      </c>
      <c r="K241" s="5">
        <f>IF(A240=Emisiones_CO2_CO2eq_LA[[#This Row],[País]],IFERROR(((Emisiones_CO2_CO2eq_LA[[#This Row],[Industria (kilotoneladas CO₂e)]]-I240)/I240)*100,0),0)</f>
        <v>11.063829787234042</v>
      </c>
      <c r="L241" s="5">
        <v>0.166167950595275</v>
      </c>
      <c r="M241">
        <v>33840</v>
      </c>
      <c r="N241">
        <f>IF(A240=Emisiones_CO2_CO2eq_LA[[#This Row],[País]],IFERROR(Emisiones_CO2_CO2eq_LA[[#This Row],[UCTUS (kilotoneladas CO₂e)]]-M240,0),0)</f>
        <v>0</v>
      </c>
      <c r="O241" s="5">
        <f>IF(A240=Emisiones_CO2_CO2eq_LA[[#This Row],[País]],IFERROR(((Emisiones_CO2_CO2eq_LA[[#This Row],[UCTUS (kilotoneladas CO₂e)]]-M240)/M240)*100,0),0)</f>
        <v>0</v>
      </c>
      <c r="P241" s="5">
        <v>2.1544534284077099</v>
      </c>
      <c r="Q241">
        <v>2800</v>
      </c>
      <c r="R241">
        <f>IF(A240=Emisiones_CO2_CO2eq_LA[[#This Row],[País]],IFERROR(Emisiones_CO2_CO2eq_LA[[#This Row],[Otras Quemas de Combustible (kilotoneladas CO₂e)]]-Q240,0),0)</f>
        <v>-400</v>
      </c>
      <c r="S241" s="5">
        <f>IF(A240=Emisiones_CO2_CO2eq_LA[[#This Row],[País]],IFERROR(((Emisiones_CO2_CO2eq_LA[[#This Row],[Otras Quemas de Combustible (kilotoneladas CO₂e)]]-Q240)/Q240)*100,0),0)</f>
        <v>-12.5</v>
      </c>
      <c r="T241" s="5">
        <v>0.18</v>
      </c>
      <c r="U241">
        <v>14300</v>
      </c>
      <c r="V241">
        <f>IF(A240=Emisiones_CO2_CO2eq_LA[[#This Row],[País]],IFERROR(Emisiones_CO2_CO2eq_LA[[#This Row],[Transporte (kilotoneladas CO₂e)]]-U240,0),0)</f>
        <v>900</v>
      </c>
      <c r="W241" s="5">
        <f>IF(A240=Emisiones_CO2_CO2eq_LA[[#This Row],[País]],IFERROR(((Emisiones_CO2_CO2eq_LA[[#This Row],[Transporte (kilotoneladas CO₂e)]]-U240)/U240)*100,0),0)</f>
        <v>6.7164179104477615</v>
      </c>
      <c r="X241" s="5">
        <v>0.91042210479404095</v>
      </c>
      <c r="Y241">
        <v>4900</v>
      </c>
      <c r="Z241">
        <f>IF(A240=Emisiones_CO2_CO2eq_LA[[#This Row],[País]],IFERROR(Emisiones_CO2_CO2eq_LA[[#This Row],[Manufactura y Construcción (kilotoneladas CO₂e)]]-Y240,0),0)</f>
        <v>200</v>
      </c>
      <c r="AA241" s="5">
        <f>IF(A240=Emisiones_CO2_CO2eq_LA[[#This Row],[País]],IFERROR(((Emisiones_CO2_CO2eq_LA[[#This Row],[Manufactura y Construcción (kilotoneladas CO₂e)]]-Y240)/Y240)*100,0),0)</f>
        <v>4.2553191489361701</v>
      </c>
      <c r="AB241" s="5">
        <v>0.31196281912523</v>
      </c>
      <c r="AC241">
        <v>1150</v>
      </c>
      <c r="AD241">
        <f>IF(A240=Emisiones_CO2_CO2eq_LA[[#This Row],[País]],IFERROR(Emisiones_CO2_CO2eq_LA[[#This Row],[Emisiones Fugitivas (kilotoneladas CO₂e)]]-AC240,0),0)</f>
        <v>170</v>
      </c>
      <c r="AE241" s="5">
        <f>IF(A240=Emisiones_CO2_CO2eq_LA[[#This Row],[País]],IFERROR(((Emisiones_CO2_CO2eq_LA[[#This Row],[Emisiones Fugitivas (kilotoneladas CO₂e)]]-AC240)/AC240)*100,0),0)</f>
        <v>17.346938775510203</v>
      </c>
      <c r="AF241" s="5">
        <v>7.3215763672247997E-2</v>
      </c>
      <c r="AG241">
        <v>9800</v>
      </c>
      <c r="AH241">
        <f>IF(A240=Emisiones_CO2_CO2eq_LA[[#This Row],[País]],IFERROR(Emisiones_CO2_CO2eq_LA[[#This Row],[Electricidad y Calor (kilotoneladas CO₂e)]]-AG240,0),0)</f>
        <v>900</v>
      </c>
      <c r="AI241" s="5">
        <f>IF(A240=Emisiones_CO2_CO2eq_LA[[#This Row],[País]],IFERROR(((Emisiones_CO2_CO2eq_LA[[#This Row],[Electricidad y Calor (kilotoneladas CO₂e)]]-AG240)/AG240)*100,0),0)</f>
        <v>10.112359550561797</v>
      </c>
      <c r="AJ241" s="5">
        <v>0.62392563825046099</v>
      </c>
    </row>
    <row r="242" spans="1:36" x14ac:dyDescent="0.25">
      <c r="A242" t="s">
        <v>102</v>
      </c>
      <c r="B242" t="s">
        <v>102</v>
      </c>
      <c r="C242" t="s">
        <v>103</v>
      </c>
      <c r="D242">
        <v>2014</v>
      </c>
      <c r="E242">
        <v>3500</v>
      </c>
      <c r="F242">
        <f>IF(A241=Emisiones_CO2_CO2eq_LA[[#This Row],[País]],IFERROR(Emisiones_CO2_CO2eq_LA[[#This Row],[Edificios (kilotoneladas CO₂e)]]-E241,0),0)</f>
        <v>100</v>
      </c>
      <c r="G242" s="5">
        <f>IF(A241=Emisiones_CO2_CO2eq_LA[[#This Row],[País]],IFERROR(((Emisiones_CO2_CO2eq_LA[[#This Row],[Edificios (kilotoneladas CO₂e)]]-E241)/E241)*100,0),0)</f>
        <v>2.9411764705882351</v>
      </c>
      <c r="H242" s="5">
        <v>0.21940822467402199</v>
      </c>
      <c r="I242">
        <v>2600</v>
      </c>
      <c r="J242">
        <f>IF(A241=Emisiones_CO2_CO2eq_LA[[#This Row],[País]],IFERROR(Emisiones_CO2_CO2eq_LA[[#This Row],[Industria (kilotoneladas CO₂e)]]-I241,0),0)</f>
        <v>-10</v>
      </c>
      <c r="K242" s="5">
        <f>IF(A241=Emisiones_CO2_CO2eq_LA[[#This Row],[País]],IFERROR(((Emisiones_CO2_CO2eq_LA[[#This Row],[Industria (kilotoneladas CO₂e)]]-I241)/I241)*100,0),0)</f>
        <v>-0.38314176245210724</v>
      </c>
      <c r="L242" s="5">
        <v>0.162988966900702</v>
      </c>
      <c r="M242">
        <v>33840</v>
      </c>
      <c r="N242">
        <f>IF(A241=Emisiones_CO2_CO2eq_LA[[#This Row],[País]],IFERROR(Emisiones_CO2_CO2eq_LA[[#This Row],[UCTUS (kilotoneladas CO₂e)]]-M241,0),0)</f>
        <v>0</v>
      </c>
      <c r="O242" s="5">
        <f>IF(A241=Emisiones_CO2_CO2eq_LA[[#This Row],[País]],IFERROR(((Emisiones_CO2_CO2eq_LA[[#This Row],[UCTUS (kilotoneladas CO₂e)]]-M241)/M241)*100,0),0)</f>
        <v>0</v>
      </c>
      <c r="P242" s="5">
        <v>2.12136409227683</v>
      </c>
      <c r="Q242">
        <v>3700</v>
      </c>
      <c r="R242">
        <f>IF(A241=Emisiones_CO2_CO2eq_LA[[#This Row],[País]],IFERROR(Emisiones_CO2_CO2eq_LA[[#This Row],[Otras Quemas de Combustible (kilotoneladas CO₂e)]]-Q241,0),0)</f>
        <v>900</v>
      </c>
      <c r="S242" s="5">
        <f>IF(A241=Emisiones_CO2_CO2eq_LA[[#This Row],[País]],IFERROR(((Emisiones_CO2_CO2eq_LA[[#This Row],[Otras Quemas de Combustible (kilotoneladas CO₂e)]]-Q241)/Q241)*100,0),0)</f>
        <v>32.142857142857146</v>
      </c>
      <c r="T242" s="5">
        <v>0.23</v>
      </c>
      <c r="U242">
        <v>15400</v>
      </c>
      <c r="V242">
        <f>IF(A241=Emisiones_CO2_CO2eq_LA[[#This Row],[País]],IFERROR(Emisiones_CO2_CO2eq_LA[[#This Row],[Transporte (kilotoneladas CO₂e)]]-U241,0),0)</f>
        <v>1100</v>
      </c>
      <c r="W242" s="5">
        <f>IF(A241=Emisiones_CO2_CO2eq_LA[[#This Row],[País]],IFERROR(((Emisiones_CO2_CO2eq_LA[[#This Row],[Transporte (kilotoneladas CO₂e)]]-U241)/U241)*100,0),0)</f>
        <v>7.6923076923076925</v>
      </c>
      <c r="X242" s="5">
        <v>0.96539618856569698</v>
      </c>
      <c r="Y242">
        <v>5100</v>
      </c>
      <c r="Z242">
        <f>IF(A241=Emisiones_CO2_CO2eq_LA[[#This Row],[País]],IFERROR(Emisiones_CO2_CO2eq_LA[[#This Row],[Manufactura y Construcción (kilotoneladas CO₂e)]]-Y241,0),0)</f>
        <v>200</v>
      </c>
      <c r="AA242" s="5">
        <f>IF(A241=Emisiones_CO2_CO2eq_LA[[#This Row],[País]],IFERROR(((Emisiones_CO2_CO2eq_LA[[#This Row],[Manufactura y Construcción (kilotoneladas CO₂e)]]-Y241)/Y241)*100,0),0)</f>
        <v>4.0816326530612246</v>
      </c>
      <c r="AB242" s="5">
        <v>0.31970912738214602</v>
      </c>
      <c r="AC242">
        <v>1200</v>
      </c>
      <c r="AD242">
        <f>IF(A241=Emisiones_CO2_CO2eq_LA[[#This Row],[País]],IFERROR(Emisiones_CO2_CO2eq_LA[[#This Row],[Emisiones Fugitivas (kilotoneladas CO₂e)]]-AC241,0),0)</f>
        <v>50</v>
      </c>
      <c r="AE242" s="5">
        <f>IF(A241=Emisiones_CO2_CO2eq_LA[[#This Row],[País]],IFERROR(((Emisiones_CO2_CO2eq_LA[[#This Row],[Emisiones Fugitivas (kilotoneladas CO₂e)]]-AC241)/AC241)*100,0),0)</f>
        <v>4.3478260869565215</v>
      </c>
      <c r="AF242" s="5">
        <v>7.5225677031093202E-2</v>
      </c>
      <c r="AG242">
        <v>10200</v>
      </c>
      <c r="AH242">
        <f>IF(A241=Emisiones_CO2_CO2eq_LA[[#This Row],[País]],IFERROR(Emisiones_CO2_CO2eq_LA[[#This Row],[Electricidad y Calor (kilotoneladas CO₂e)]]-AG241,0),0)</f>
        <v>400</v>
      </c>
      <c r="AI242" s="5">
        <f>IF(A241=Emisiones_CO2_CO2eq_LA[[#This Row],[País]],IFERROR(((Emisiones_CO2_CO2eq_LA[[#This Row],[Electricidad y Calor (kilotoneladas CO₂e)]]-AG241)/AG241)*100,0),0)</f>
        <v>4.0816326530612246</v>
      </c>
      <c r="AJ242" s="5">
        <v>0.63941825476429204</v>
      </c>
    </row>
    <row r="243" spans="1:36" x14ac:dyDescent="0.25">
      <c r="A243" t="s">
        <v>102</v>
      </c>
      <c r="B243" t="s">
        <v>102</v>
      </c>
      <c r="C243" t="s">
        <v>103</v>
      </c>
      <c r="D243">
        <v>2015</v>
      </c>
      <c r="E243">
        <v>3500</v>
      </c>
      <c r="F243">
        <f>IF(A242=Emisiones_CO2_CO2eq_LA[[#This Row],[País]],IFERROR(Emisiones_CO2_CO2eq_LA[[#This Row],[Edificios (kilotoneladas CO₂e)]]-E242,0),0)</f>
        <v>0</v>
      </c>
      <c r="G243" s="5">
        <f>IF(A242=Emisiones_CO2_CO2eq_LA[[#This Row],[País]],IFERROR(((Emisiones_CO2_CO2eq_LA[[#This Row],[Edificios (kilotoneladas CO₂e)]]-E242)/E242)*100,0),0)</f>
        <v>0</v>
      </c>
      <c r="H243" s="5">
        <v>0.215889464594127</v>
      </c>
      <c r="I243">
        <v>2450</v>
      </c>
      <c r="J243">
        <f>IF(A242=Emisiones_CO2_CO2eq_LA[[#This Row],[País]],IFERROR(Emisiones_CO2_CO2eq_LA[[#This Row],[Industria (kilotoneladas CO₂e)]]-I242,0),0)</f>
        <v>-150</v>
      </c>
      <c r="K243" s="5">
        <f>IF(A242=Emisiones_CO2_CO2eq_LA[[#This Row],[País]],IFERROR(((Emisiones_CO2_CO2eq_LA[[#This Row],[Industria (kilotoneladas CO₂e)]]-I242)/I242)*100,0),0)</f>
        <v>-5.7692307692307692</v>
      </c>
      <c r="L243" s="5">
        <v>0.15112262521588901</v>
      </c>
      <c r="M243">
        <v>33840</v>
      </c>
      <c r="N243">
        <f>IF(A242=Emisiones_CO2_CO2eq_LA[[#This Row],[País]],IFERROR(Emisiones_CO2_CO2eq_LA[[#This Row],[UCTUS (kilotoneladas CO₂e)]]-M242,0),0)</f>
        <v>0</v>
      </c>
      <c r="O243" s="5">
        <f>IF(A242=Emisiones_CO2_CO2eq_LA[[#This Row],[País]],IFERROR(((Emisiones_CO2_CO2eq_LA[[#This Row],[UCTUS (kilotoneladas CO₂e)]]-M242)/M242)*100,0),0)</f>
        <v>0</v>
      </c>
      <c r="P243" s="5">
        <v>2.0873427091043602</v>
      </c>
      <c r="Q243">
        <v>2700</v>
      </c>
      <c r="R243">
        <f>IF(A242=Emisiones_CO2_CO2eq_LA[[#This Row],[País]],IFERROR(Emisiones_CO2_CO2eq_LA[[#This Row],[Otras Quemas de Combustible (kilotoneladas CO₂e)]]-Q242,0),0)</f>
        <v>-1000</v>
      </c>
      <c r="S243" s="5">
        <f>IF(A242=Emisiones_CO2_CO2eq_LA[[#This Row],[País]],IFERROR(((Emisiones_CO2_CO2eq_LA[[#This Row],[Otras Quemas de Combustible (kilotoneladas CO₂e)]]-Q242)/Q242)*100,0),0)</f>
        <v>-27.027027027027028</v>
      </c>
      <c r="T243" s="5">
        <v>0.17</v>
      </c>
      <c r="U243">
        <v>16100</v>
      </c>
      <c r="V243">
        <f>IF(A242=Emisiones_CO2_CO2eq_LA[[#This Row],[País]],IFERROR(Emisiones_CO2_CO2eq_LA[[#This Row],[Transporte (kilotoneladas CO₂e)]]-U242,0),0)</f>
        <v>700</v>
      </c>
      <c r="W243" s="5">
        <f>IF(A242=Emisiones_CO2_CO2eq_LA[[#This Row],[País]],IFERROR(((Emisiones_CO2_CO2eq_LA[[#This Row],[Transporte (kilotoneladas CO₂e)]]-U242)/U242)*100,0),0)</f>
        <v>4.5454545454545459</v>
      </c>
      <c r="X243" s="5">
        <v>0.99309153713298703</v>
      </c>
      <c r="Y243">
        <v>4400</v>
      </c>
      <c r="Z243">
        <f>IF(A242=Emisiones_CO2_CO2eq_LA[[#This Row],[País]],IFERROR(Emisiones_CO2_CO2eq_LA[[#This Row],[Manufactura y Construcción (kilotoneladas CO₂e)]]-Y242,0),0)</f>
        <v>-700</v>
      </c>
      <c r="AA243" s="5">
        <f>IF(A242=Emisiones_CO2_CO2eq_LA[[#This Row],[País]],IFERROR(((Emisiones_CO2_CO2eq_LA[[#This Row],[Manufactura y Construcción (kilotoneladas CO₂e)]]-Y242)/Y242)*100,0),0)</f>
        <v>-13.725490196078432</v>
      </c>
      <c r="AB243" s="5">
        <v>0.27140389834690298</v>
      </c>
      <c r="AC243">
        <v>1200</v>
      </c>
      <c r="AD243">
        <f>IF(A242=Emisiones_CO2_CO2eq_LA[[#This Row],[País]],IFERROR(Emisiones_CO2_CO2eq_LA[[#This Row],[Emisiones Fugitivas (kilotoneladas CO₂e)]]-AC242,0),0)</f>
        <v>0</v>
      </c>
      <c r="AE243" s="5">
        <f>IF(A242=Emisiones_CO2_CO2eq_LA[[#This Row],[País]],IFERROR(((Emisiones_CO2_CO2eq_LA[[#This Row],[Emisiones Fugitivas (kilotoneladas CO₂e)]]-AC242)/AC242)*100,0),0)</f>
        <v>0</v>
      </c>
      <c r="AF243" s="5">
        <v>7.4019245003700898E-2</v>
      </c>
      <c r="AG243">
        <v>10100</v>
      </c>
      <c r="AH243">
        <f>IF(A242=Emisiones_CO2_CO2eq_LA[[#This Row],[País]],IFERROR(Emisiones_CO2_CO2eq_LA[[#This Row],[Electricidad y Calor (kilotoneladas CO₂e)]]-AG242,0),0)</f>
        <v>-100</v>
      </c>
      <c r="AI243" s="5">
        <f>IF(A242=Emisiones_CO2_CO2eq_LA[[#This Row],[País]],IFERROR(((Emisiones_CO2_CO2eq_LA[[#This Row],[Electricidad y Calor (kilotoneladas CO₂e)]]-AG242)/AG242)*100,0),0)</f>
        <v>-0.98039215686274506</v>
      </c>
      <c r="AJ243" s="5">
        <v>0.622995312114483</v>
      </c>
    </row>
    <row r="244" spans="1:36" x14ac:dyDescent="0.25">
      <c r="A244" t="s">
        <v>102</v>
      </c>
      <c r="B244" t="s">
        <v>102</v>
      </c>
      <c r="C244" t="s">
        <v>103</v>
      </c>
      <c r="D244">
        <v>2016</v>
      </c>
      <c r="E244">
        <v>3500</v>
      </c>
      <c r="F244">
        <f>IF(A243=Emisiones_CO2_CO2eq_LA[[#This Row],[País]],IFERROR(Emisiones_CO2_CO2eq_LA[[#This Row],[Edificios (kilotoneladas CO₂e)]]-E243,0),0)</f>
        <v>0</v>
      </c>
      <c r="G244" s="5">
        <f>IF(A243=Emisiones_CO2_CO2eq_LA[[#This Row],[País]],IFERROR(((Emisiones_CO2_CO2eq_LA[[#This Row],[Edificios (kilotoneladas CO₂e)]]-E243)/E243)*100,0),0)</f>
        <v>0</v>
      </c>
      <c r="H244" s="5">
        <v>0.21223697774543601</v>
      </c>
      <c r="I244">
        <v>2450</v>
      </c>
      <c r="J244">
        <f>IF(A243=Emisiones_CO2_CO2eq_LA[[#This Row],[País]],IFERROR(Emisiones_CO2_CO2eq_LA[[#This Row],[Industria (kilotoneladas CO₂e)]]-I243,0),0)</f>
        <v>0</v>
      </c>
      <c r="K244" s="5">
        <f>IF(A243=Emisiones_CO2_CO2eq_LA[[#This Row],[País]],IFERROR(((Emisiones_CO2_CO2eq_LA[[#This Row],[Industria (kilotoneladas CO₂e)]]-I243)/I243)*100,0),0)</f>
        <v>0</v>
      </c>
      <c r="L244" s="5">
        <v>0.14856588442180499</v>
      </c>
      <c r="M244">
        <v>33840</v>
      </c>
      <c r="N244">
        <f>IF(A243=Emisiones_CO2_CO2eq_LA[[#This Row],[País]],IFERROR(Emisiones_CO2_CO2eq_LA[[#This Row],[UCTUS (kilotoneladas CO₂e)]]-M243,0),0)</f>
        <v>0</v>
      </c>
      <c r="O244" s="5">
        <f>IF(A243=Emisiones_CO2_CO2eq_LA[[#This Row],[País]],IFERROR(((Emisiones_CO2_CO2eq_LA[[#This Row],[UCTUS (kilotoneladas CO₂e)]]-M243)/M243)*100,0),0)</f>
        <v>0</v>
      </c>
      <c r="P244" s="5">
        <v>2.05202837911588</v>
      </c>
      <c r="Q244">
        <v>2500</v>
      </c>
      <c r="R244">
        <f>IF(A243=Emisiones_CO2_CO2eq_LA[[#This Row],[País]],IFERROR(Emisiones_CO2_CO2eq_LA[[#This Row],[Otras Quemas de Combustible (kilotoneladas CO₂e)]]-Q243,0),0)</f>
        <v>-200</v>
      </c>
      <c r="S244" s="5">
        <f>IF(A243=Emisiones_CO2_CO2eq_LA[[#This Row],[País]],IFERROR(((Emisiones_CO2_CO2eq_LA[[#This Row],[Otras Quemas de Combustible (kilotoneladas CO₂e)]]-Q243)/Q243)*100,0),0)</f>
        <v>-7.4074074074074066</v>
      </c>
      <c r="T244" s="5">
        <v>0.15</v>
      </c>
      <c r="U244">
        <v>16700</v>
      </c>
      <c r="V244">
        <f>IF(A243=Emisiones_CO2_CO2eq_LA[[#This Row],[País]],IFERROR(Emisiones_CO2_CO2eq_LA[[#This Row],[Transporte (kilotoneladas CO₂e)]]-U243,0),0)</f>
        <v>600</v>
      </c>
      <c r="W244" s="5">
        <f>IF(A243=Emisiones_CO2_CO2eq_LA[[#This Row],[País]],IFERROR(((Emisiones_CO2_CO2eq_LA[[#This Row],[Transporte (kilotoneladas CO₂e)]]-U243)/U243)*100,0),0)</f>
        <v>3.7267080745341614</v>
      </c>
      <c r="X244" s="5">
        <v>1.01267357952822</v>
      </c>
      <c r="Y244">
        <v>3200</v>
      </c>
      <c r="Z244">
        <f>IF(A243=Emisiones_CO2_CO2eq_LA[[#This Row],[País]],IFERROR(Emisiones_CO2_CO2eq_LA[[#This Row],[Manufactura y Construcción (kilotoneladas CO₂e)]]-Y243,0),0)</f>
        <v>-1200</v>
      </c>
      <c r="AA244" s="5">
        <f>IF(A243=Emisiones_CO2_CO2eq_LA[[#This Row],[País]],IFERROR(((Emisiones_CO2_CO2eq_LA[[#This Row],[Manufactura y Construcción (kilotoneladas CO₂e)]]-Y243)/Y243)*100,0),0)</f>
        <v>-27.27272727272727</v>
      </c>
      <c r="AB244" s="5">
        <v>0.194045236795828</v>
      </c>
      <c r="AC244">
        <v>1200</v>
      </c>
      <c r="AD244">
        <f>IF(A243=Emisiones_CO2_CO2eq_LA[[#This Row],[País]],IFERROR(Emisiones_CO2_CO2eq_LA[[#This Row],[Emisiones Fugitivas (kilotoneladas CO₂e)]]-AC243,0),0)</f>
        <v>0</v>
      </c>
      <c r="AE244" s="5">
        <f>IF(A243=Emisiones_CO2_CO2eq_LA[[#This Row],[País]],IFERROR(((Emisiones_CO2_CO2eq_LA[[#This Row],[Emisiones Fugitivas (kilotoneladas CO₂e)]]-AC243)/AC243)*100,0),0)</f>
        <v>0</v>
      </c>
      <c r="AF244" s="5">
        <v>7.2766963798435502E-2</v>
      </c>
      <c r="AG244">
        <v>9200</v>
      </c>
      <c r="AH244">
        <f>IF(A243=Emisiones_CO2_CO2eq_LA[[#This Row],[País]],IFERROR(Emisiones_CO2_CO2eq_LA[[#This Row],[Electricidad y Calor (kilotoneladas CO₂e)]]-AG243,0),0)</f>
        <v>-900</v>
      </c>
      <c r="AI244" s="5">
        <f>IF(A243=Emisiones_CO2_CO2eq_LA[[#This Row],[País]],IFERROR(((Emisiones_CO2_CO2eq_LA[[#This Row],[Electricidad y Calor (kilotoneladas CO₂e)]]-AG243)/AG243)*100,0),0)</f>
        <v>-8.9108910891089099</v>
      </c>
      <c r="AJ244" s="5">
        <v>0.55788005578800504</v>
      </c>
    </row>
    <row r="245" spans="1:36" x14ac:dyDescent="0.25">
      <c r="A245" t="s">
        <v>106</v>
      </c>
      <c r="B245" t="s">
        <v>106</v>
      </c>
      <c r="C245" t="s">
        <v>107</v>
      </c>
      <c r="D245">
        <v>1990</v>
      </c>
      <c r="E245">
        <v>200</v>
      </c>
      <c r="F245">
        <f>IF(A244=Emisiones_CO2_CO2eq_LA[[#This Row],[País]],IFERROR(Emisiones_CO2_CO2eq_LA[[#This Row],[Edificios (kilotoneladas CO₂e)]]-E244,0),0)</f>
        <v>0</v>
      </c>
      <c r="G245" s="5">
        <f>IF(A244=Emisiones_CO2_CO2eq_LA[[#This Row],[País]],IFERROR(((Emisiones_CO2_CO2eq_LA[[#This Row],[Edificios (kilotoneladas CO₂e)]]-E244)/E244)*100,0),0)</f>
        <v>0</v>
      </c>
      <c r="H245" s="5">
        <v>3.7950664136622299E-2</v>
      </c>
      <c r="I245">
        <v>280</v>
      </c>
      <c r="J245">
        <f>IF(A244=Emisiones_CO2_CO2eq_LA[[#This Row],[País]],IFERROR(Emisiones_CO2_CO2eq_LA[[#This Row],[Industria (kilotoneladas CO₂e)]]-I244,0),0)</f>
        <v>0</v>
      </c>
      <c r="K245" s="5">
        <f>IF(A244=Emisiones_CO2_CO2eq_LA[[#This Row],[País]],IFERROR(((Emisiones_CO2_CO2eq_LA[[#This Row],[Industria (kilotoneladas CO₂e)]]-I244)/I244)*100,0),0)</f>
        <v>0</v>
      </c>
      <c r="L245" s="5">
        <v>5.3130929791271299E-2</v>
      </c>
      <c r="M245">
        <v>870</v>
      </c>
      <c r="N245">
        <f>IF(A244=Emisiones_CO2_CO2eq_LA[[#This Row],[País]],IFERROR(Emisiones_CO2_CO2eq_LA[[#This Row],[UCTUS (kilotoneladas CO₂e)]]-M244,0),0)</f>
        <v>0</v>
      </c>
      <c r="O245" s="5">
        <f>IF(A244=Emisiones_CO2_CO2eq_LA[[#This Row],[País]],IFERROR(((Emisiones_CO2_CO2eq_LA[[#This Row],[UCTUS (kilotoneladas CO₂e)]]-M244)/M244)*100,0),0)</f>
        <v>0</v>
      </c>
      <c r="P245" s="5">
        <v>0.165085388994307</v>
      </c>
      <c r="Q245">
        <v>0</v>
      </c>
      <c r="R245">
        <f>IF(A244=Emisiones_CO2_CO2eq_LA[[#This Row],[País]],IFERROR(Emisiones_CO2_CO2eq_LA[[#This Row],[Otras Quemas de Combustible (kilotoneladas CO₂e)]]-Q244,0),0)</f>
        <v>0</v>
      </c>
      <c r="S245" s="5">
        <f>IF(A244=Emisiones_CO2_CO2eq_LA[[#This Row],[País]],IFERROR(((Emisiones_CO2_CO2eq_LA[[#This Row],[Otras Quemas de Combustible (kilotoneladas CO₂e)]]-Q244)/Q244)*100,0),0)</f>
        <v>0</v>
      </c>
      <c r="T245" s="6">
        <v>0</v>
      </c>
      <c r="U245">
        <v>1300</v>
      </c>
      <c r="V245">
        <f>IF(A244=Emisiones_CO2_CO2eq_LA[[#This Row],[País]],IFERROR(Emisiones_CO2_CO2eq_LA[[#This Row],[Transporte (kilotoneladas CO₂e)]]-U244,0),0)</f>
        <v>0</v>
      </c>
      <c r="W245" s="5">
        <f>IF(A244=Emisiones_CO2_CO2eq_LA[[#This Row],[País]],IFERROR(((Emisiones_CO2_CO2eq_LA[[#This Row],[Transporte (kilotoneladas CO₂e)]]-U244)/U244)*100,0),0)</f>
        <v>0</v>
      </c>
      <c r="X245" s="5">
        <v>0.24667931688804501</v>
      </c>
      <c r="Y245">
        <v>500</v>
      </c>
      <c r="Z245">
        <f>IF(A244=Emisiones_CO2_CO2eq_LA[[#This Row],[País]],IFERROR(Emisiones_CO2_CO2eq_LA[[#This Row],[Manufactura y Construcción (kilotoneladas CO₂e)]]-Y244,0),0)</f>
        <v>0</v>
      </c>
      <c r="AA245" s="5">
        <f>IF(A244=Emisiones_CO2_CO2eq_LA[[#This Row],[País]],IFERROR(((Emisiones_CO2_CO2eq_LA[[#This Row],[Manufactura y Construcción (kilotoneladas CO₂e)]]-Y244)/Y244)*100,0),0)</f>
        <v>0</v>
      </c>
      <c r="AB245" s="5">
        <v>9.4876660341555896E-2</v>
      </c>
      <c r="AC245">
        <v>0</v>
      </c>
      <c r="AD245">
        <f>IF(A244=Emisiones_CO2_CO2eq_LA[[#This Row],[País]],IFERROR(Emisiones_CO2_CO2eq_LA[[#This Row],[Emisiones Fugitivas (kilotoneladas CO₂e)]]-AC244,0),0)</f>
        <v>0</v>
      </c>
      <c r="AE245" s="5">
        <f>IF(A244=Emisiones_CO2_CO2eq_LA[[#This Row],[País]],IFERROR(((Emisiones_CO2_CO2eq_LA[[#This Row],[Emisiones Fugitivas (kilotoneladas CO₂e)]]-AC244)/AC244)*100,0),0)</f>
        <v>0</v>
      </c>
      <c r="AF245" s="5">
        <v>0</v>
      </c>
      <c r="AG245">
        <v>200</v>
      </c>
      <c r="AH245">
        <f>IF(A244=Emisiones_CO2_CO2eq_LA[[#This Row],[País]],IFERROR(Emisiones_CO2_CO2eq_LA[[#This Row],[Electricidad y Calor (kilotoneladas CO₂e)]]-AG244,0),0)</f>
        <v>0</v>
      </c>
      <c r="AI245" s="5">
        <f>IF(A244=Emisiones_CO2_CO2eq_LA[[#This Row],[País]],IFERROR(((Emisiones_CO2_CO2eq_LA[[#This Row],[Electricidad y Calor (kilotoneladas CO₂e)]]-AG244)/AG244)*100,0),0)</f>
        <v>0</v>
      </c>
      <c r="AJ245" s="5">
        <v>3.7950664136622299E-2</v>
      </c>
    </row>
    <row r="246" spans="1:36" x14ac:dyDescent="0.25">
      <c r="A246" t="s">
        <v>106</v>
      </c>
      <c r="B246" t="s">
        <v>106</v>
      </c>
      <c r="C246" t="s">
        <v>107</v>
      </c>
      <c r="D246">
        <v>1991</v>
      </c>
      <c r="E246">
        <v>200</v>
      </c>
      <c r="F246">
        <f>IF(A245=Emisiones_CO2_CO2eq_LA[[#This Row],[País]],IFERROR(Emisiones_CO2_CO2eq_LA[[#This Row],[Edificios (kilotoneladas CO₂e)]]-E245,0),0)</f>
        <v>0</v>
      </c>
      <c r="G246" s="5">
        <f>IF(A245=Emisiones_CO2_CO2eq_LA[[#This Row],[País]],IFERROR(((Emisiones_CO2_CO2eq_LA[[#This Row],[Edificios (kilotoneladas CO₂e)]]-E245)/E245)*100,0),0)</f>
        <v>0</v>
      </c>
      <c r="H246" s="5">
        <v>3.7439161362785398E-2</v>
      </c>
      <c r="I246">
        <v>290</v>
      </c>
      <c r="J246">
        <f>IF(A245=Emisiones_CO2_CO2eq_LA[[#This Row],[País]],IFERROR(Emisiones_CO2_CO2eq_LA[[#This Row],[Industria (kilotoneladas CO₂e)]]-I245,0),0)</f>
        <v>10</v>
      </c>
      <c r="K246" s="5">
        <f>IF(A245=Emisiones_CO2_CO2eq_LA[[#This Row],[País]],IFERROR(((Emisiones_CO2_CO2eq_LA[[#This Row],[Industria (kilotoneladas CO₂e)]]-I245)/I245)*100,0),0)</f>
        <v>3.5714285714285712</v>
      </c>
      <c r="L246" s="5">
        <v>5.4286783976038901E-2</v>
      </c>
      <c r="M246">
        <v>870</v>
      </c>
      <c r="N246">
        <f>IF(A245=Emisiones_CO2_CO2eq_LA[[#This Row],[País]],IFERROR(Emisiones_CO2_CO2eq_LA[[#This Row],[UCTUS (kilotoneladas CO₂e)]]-M245,0),0)</f>
        <v>0</v>
      </c>
      <c r="O246" s="5">
        <f>IF(A245=Emisiones_CO2_CO2eq_LA[[#This Row],[País]],IFERROR(((Emisiones_CO2_CO2eq_LA[[#This Row],[UCTUS (kilotoneladas CO₂e)]]-M245)/M245)*100,0),0)</f>
        <v>0</v>
      </c>
      <c r="P246" s="5">
        <v>0.16286035192811599</v>
      </c>
      <c r="Q246">
        <v>0</v>
      </c>
      <c r="R246">
        <f>IF(A245=Emisiones_CO2_CO2eq_LA[[#This Row],[País]],IFERROR(Emisiones_CO2_CO2eq_LA[[#This Row],[Otras Quemas de Combustible (kilotoneladas CO₂e)]]-Q245,0),0)</f>
        <v>0</v>
      </c>
      <c r="S246" s="5">
        <f>IF(A245=Emisiones_CO2_CO2eq_LA[[#This Row],[País]],IFERROR(((Emisiones_CO2_CO2eq_LA[[#This Row],[Otras Quemas de Combustible (kilotoneladas CO₂e)]]-Q245)/Q245)*100,0),0)</f>
        <v>0</v>
      </c>
      <c r="T246" s="6">
        <v>0</v>
      </c>
      <c r="U246">
        <v>1400</v>
      </c>
      <c r="V246">
        <f>IF(A245=Emisiones_CO2_CO2eq_LA[[#This Row],[País]],IFERROR(Emisiones_CO2_CO2eq_LA[[#This Row],[Transporte (kilotoneladas CO₂e)]]-U245,0),0)</f>
        <v>100</v>
      </c>
      <c r="W246" s="5">
        <f>IF(A245=Emisiones_CO2_CO2eq_LA[[#This Row],[País]],IFERROR(((Emisiones_CO2_CO2eq_LA[[#This Row],[Transporte (kilotoneladas CO₂e)]]-U245)/U245)*100,0),0)</f>
        <v>7.6923076923076925</v>
      </c>
      <c r="X246" s="5">
        <v>0.26207412953949799</v>
      </c>
      <c r="Y246">
        <v>600</v>
      </c>
      <c r="Z246">
        <f>IF(A245=Emisiones_CO2_CO2eq_LA[[#This Row],[País]],IFERROR(Emisiones_CO2_CO2eq_LA[[#This Row],[Manufactura y Construcción (kilotoneladas CO₂e)]]-Y245,0),0)</f>
        <v>100</v>
      </c>
      <c r="AA246" s="5">
        <f>IF(A245=Emisiones_CO2_CO2eq_LA[[#This Row],[País]],IFERROR(((Emisiones_CO2_CO2eq_LA[[#This Row],[Manufactura y Construcción (kilotoneladas CO₂e)]]-Y245)/Y245)*100,0),0)</f>
        <v>20</v>
      </c>
      <c r="AB246" s="5">
        <v>0.112317484088356</v>
      </c>
      <c r="AC246">
        <v>0</v>
      </c>
      <c r="AD246">
        <f>IF(A245=Emisiones_CO2_CO2eq_LA[[#This Row],[País]],IFERROR(Emisiones_CO2_CO2eq_LA[[#This Row],[Emisiones Fugitivas (kilotoneladas CO₂e)]]-AC245,0),0)</f>
        <v>0</v>
      </c>
      <c r="AE246" s="5">
        <f>IF(A245=Emisiones_CO2_CO2eq_LA[[#This Row],[País]],IFERROR(((Emisiones_CO2_CO2eq_LA[[#This Row],[Emisiones Fugitivas (kilotoneladas CO₂e)]]-AC245)/AC245)*100,0),0)</f>
        <v>0</v>
      </c>
      <c r="AF246" s="5">
        <v>0</v>
      </c>
      <c r="AG246">
        <v>600</v>
      </c>
      <c r="AH246">
        <f>IF(A245=Emisiones_CO2_CO2eq_LA[[#This Row],[País]],IFERROR(Emisiones_CO2_CO2eq_LA[[#This Row],[Electricidad y Calor (kilotoneladas CO₂e)]]-AG245,0),0)</f>
        <v>400</v>
      </c>
      <c r="AI246" s="5">
        <f>IF(A245=Emisiones_CO2_CO2eq_LA[[#This Row],[País]],IFERROR(((Emisiones_CO2_CO2eq_LA[[#This Row],[Electricidad y Calor (kilotoneladas CO₂e)]]-AG245)/AG245)*100,0),0)</f>
        <v>200</v>
      </c>
      <c r="AJ246" s="5">
        <v>0.112317484088356</v>
      </c>
    </row>
    <row r="247" spans="1:36" x14ac:dyDescent="0.25">
      <c r="A247" t="s">
        <v>106</v>
      </c>
      <c r="B247" t="s">
        <v>106</v>
      </c>
      <c r="C247" t="s">
        <v>107</v>
      </c>
      <c r="D247">
        <v>1992</v>
      </c>
      <c r="E247">
        <v>200</v>
      </c>
      <c r="F247">
        <f>IF(A246=Emisiones_CO2_CO2eq_LA[[#This Row],[País]],IFERROR(Emisiones_CO2_CO2eq_LA[[#This Row],[Edificios (kilotoneladas CO₂e)]]-E246,0),0)</f>
        <v>0</v>
      </c>
      <c r="G247" s="5">
        <f>IF(A246=Emisiones_CO2_CO2eq_LA[[#This Row],[País]],IFERROR(((Emisiones_CO2_CO2eq_LA[[#This Row],[Edificios (kilotoneladas CO₂e)]]-E246)/E246)*100,0),0)</f>
        <v>0</v>
      </c>
      <c r="H247" s="5">
        <v>3.6927621861152102E-2</v>
      </c>
      <c r="I247">
        <v>180</v>
      </c>
      <c r="J247">
        <f>IF(A246=Emisiones_CO2_CO2eq_LA[[#This Row],[País]],IFERROR(Emisiones_CO2_CO2eq_LA[[#This Row],[Industria (kilotoneladas CO₂e)]]-I246,0),0)</f>
        <v>-110</v>
      </c>
      <c r="K247" s="5">
        <f>IF(A246=Emisiones_CO2_CO2eq_LA[[#This Row],[País]],IFERROR(((Emisiones_CO2_CO2eq_LA[[#This Row],[Industria (kilotoneladas CO₂e)]]-I246)/I246)*100,0),0)</f>
        <v>-37.931034482758619</v>
      </c>
      <c r="L247" s="5">
        <v>3.32348596750369E-2</v>
      </c>
      <c r="M247">
        <v>870</v>
      </c>
      <c r="N247">
        <f>IF(A246=Emisiones_CO2_CO2eq_LA[[#This Row],[País]],IFERROR(Emisiones_CO2_CO2eq_LA[[#This Row],[UCTUS (kilotoneladas CO₂e)]]-M246,0),0)</f>
        <v>0</v>
      </c>
      <c r="O247" s="5">
        <f>IF(A246=Emisiones_CO2_CO2eq_LA[[#This Row],[País]],IFERROR(((Emisiones_CO2_CO2eq_LA[[#This Row],[UCTUS (kilotoneladas CO₂e)]]-M246)/M246)*100,0),0)</f>
        <v>0</v>
      </c>
      <c r="P247" s="5">
        <v>0.16063515509601101</v>
      </c>
      <c r="Q247">
        <v>0</v>
      </c>
      <c r="R247">
        <f>IF(A246=Emisiones_CO2_CO2eq_LA[[#This Row],[País]],IFERROR(Emisiones_CO2_CO2eq_LA[[#This Row],[Otras Quemas de Combustible (kilotoneladas CO₂e)]]-Q246,0),0)</f>
        <v>0</v>
      </c>
      <c r="S247" s="5">
        <f>IF(A246=Emisiones_CO2_CO2eq_LA[[#This Row],[País]],IFERROR(((Emisiones_CO2_CO2eq_LA[[#This Row],[Otras Quemas de Combustible (kilotoneladas CO₂e)]]-Q246)/Q246)*100,0),0)</f>
        <v>0</v>
      </c>
      <c r="T247" s="6">
        <v>0</v>
      </c>
      <c r="U247">
        <v>1600</v>
      </c>
      <c r="V247">
        <f>IF(A246=Emisiones_CO2_CO2eq_LA[[#This Row],[País]],IFERROR(Emisiones_CO2_CO2eq_LA[[#This Row],[Transporte (kilotoneladas CO₂e)]]-U246,0),0)</f>
        <v>200</v>
      </c>
      <c r="W247" s="5">
        <f>IF(A246=Emisiones_CO2_CO2eq_LA[[#This Row],[País]],IFERROR(((Emisiones_CO2_CO2eq_LA[[#This Row],[Transporte (kilotoneladas CO₂e)]]-U246)/U246)*100,0),0)</f>
        <v>14.285714285714285</v>
      </c>
      <c r="X247" s="5">
        <v>0.29542097488921698</v>
      </c>
      <c r="Y247">
        <v>700</v>
      </c>
      <c r="Z247">
        <f>IF(A246=Emisiones_CO2_CO2eq_LA[[#This Row],[País]],IFERROR(Emisiones_CO2_CO2eq_LA[[#This Row],[Manufactura y Construcción (kilotoneladas CO₂e)]]-Y246,0),0)</f>
        <v>100</v>
      </c>
      <c r="AA247" s="5">
        <f>IF(A246=Emisiones_CO2_CO2eq_LA[[#This Row],[País]],IFERROR(((Emisiones_CO2_CO2eq_LA[[#This Row],[Manufactura y Construcción (kilotoneladas CO₂e)]]-Y246)/Y246)*100,0),0)</f>
        <v>16.666666666666664</v>
      </c>
      <c r="AB247" s="5">
        <v>0.12924667651403199</v>
      </c>
      <c r="AC247">
        <v>0</v>
      </c>
      <c r="AD247">
        <f>IF(A246=Emisiones_CO2_CO2eq_LA[[#This Row],[País]],IFERROR(Emisiones_CO2_CO2eq_LA[[#This Row],[Emisiones Fugitivas (kilotoneladas CO₂e)]]-AC246,0),0)</f>
        <v>0</v>
      </c>
      <c r="AE247" s="5">
        <f>IF(A246=Emisiones_CO2_CO2eq_LA[[#This Row],[País]],IFERROR(((Emisiones_CO2_CO2eq_LA[[#This Row],[Emisiones Fugitivas (kilotoneladas CO₂e)]]-AC246)/AC246)*100,0),0)</f>
        <v>0</v>
      </c>
      <c r="AF247" s="5">
        <v>0</v>
      </c>
      <c r="AG247">
        <v>600</v>
      </c>
      <c r="AH247">
        <f>IF(A246=Emisiones_CO2_CO2eq_LA[[#This Row],[País]],IFERROR(Emisiones_CO2_CO2eq_LA[[#This Row],[Electricidad y Calor (kilotoneladas CO₂e)]]-AG246,0),0)</f>
        <v>0</v>
      </c>
      <c r="AI247" s="5">
        <f>IF(A246=Emisiones_CO2_CO2eq_LA[[#This Row],[País]],IFERROR(((Emisiones_CO2_CO2eq_LA[[#This Row],[Electricidad y Calor (kilotoneladas CO₂e)]]-AG246)/AG246)*100,0),0)</f>
        <v>0</v>
      </c>
      <c r="AJ247" s="5">
        <v>0.110782865583456</v>
      </c>
    </row>
    <row r="248" spans="1:36" x14ac:dyDescent="0.25">
      <c r="A248" t="s">
        <v>106</v>
      </c>
      <c r="B248" t="s">
        <v>106</v>
      </c>
      <c r="C248" t="s">
        <v>107</v>
      </c>
      <c r="D248">
        <v>1993</v>
      </c>
      <c r="E248">
        <v>200</v>
      </c>
      <c r="F248">
        <f>IF(A247=Emisiones_CO2_CO2eq_LA[[#This Row],[País]],IFERROR(Emisiones_CO2_CO2eq_LA[[#This Row],[Edificios (kilotoneladas CO₂e)]]-E247,0),0)</f>
        <v>0</v>
      </c>
      <c r="G248" s="5">
        <f>IF(A247=Emisiones_CO2_CO2eq_LA[[#This Row],[País]],IFERROR(((Emisiones_CO2_CO2eq_LA[[#This Row],[Edificios (kilotoneladas CO₂e)]]-E247)/E247)*100,0),0)</f>
        <v>0</v>
      </c>
      <c r="H248" s="5">
        <v>3.64298724954462E-2</v>
      </c>
      <c r="I248">
        <v>370</v>
      </c>
      <c r="J248">
        <f>IF(A247=Emisiones_CO2_CO2eq_LA[[#This Row],[País]],IFERROR(Emisiones_CO2_CO2eq_LA[[#This Row],[Industria (kilotoneladas CO₂e)]]-I247,0),0)</f>
        <v>190</v>
      </c>
      <c r="K248" s="5">
        <f>IF(A247=Emisiones_CO2_CO2eq_LA[[#This Row],[País]],IFERROR(((Emisiones_CO2_CO2eq_LA[[#This Row],[Industria (kilotoneladas CO₂e)]]-I247)/I247)*100,0),0)</f>
        <v>105.55555555555556</v>
      </c>
      <c r="L248" s="5">
        <v>6.7395264116575496E-2</v>
      </c>
      <c r="M248">
        <v>870</v>
      </c>
      <c r="N248">
        <f>IF(A247=Emisiones_CO2_CO2eq_LA[[#This Row],[País]],IFERROR(Emisiones_CO2_CO2eq_LA[[#This Row],[UCTUS (kilotoneladas CO₂e)]]-M247,0),0)</f>
        <v>0</v>
      </c>
      <c r="O248" s="5">
        <f>IF(A247=Emisiones_CO2_CO2eq_LA[[#This Row],[País]],IFERROR(((Emisiones_CO2_CO2eq_LA[[#This Row],[UCTUS (kilotoneladas CO₂e)]]-M247)/M247)*100,0),0)</f>
        <v>0</v>
      </c>
      <c r="P248" s="5">
        <v>0.15846994535519099</v>
      </c>
      <c r="Q248">
        <v>0</v>
      </c>
      <c r="R248">
        <f>IF(A247=Emisiones_CO2_CO2eq_LA[[#This Row],[País]],IFERROR(Emisiones_CO2_CO2eq_LA[[#This Row],[Otras Quemas de Combustible (kilotoneladas CO₂e)]]-Q247,0),0)</f>
        <v>0</v>
      </c>
      <c r="S248" s="5">
        <f>IF(A247=Emisiones_CO2_CO2eq_LA[[#This Row],[País]],IFERROR(((Emisiones_CO2_CO2eq_LA[[#This Row],[Otras Quemas de Combustible (kilotoneladas CO₂e)]]-Q247)/Q247)*100,0),0)</f>
        <v>0</v>
      </c>
      <c r="T248" s="6">
        <v>0</v>
      </c>
      <c r="U248">
        <v>1700</v>
      </c>
      <c r="V248">
        <f>IF(A247=Emisiones_CO2_CO2eq_LA[[#This Row],[País]],IFERROR(Emisiones_CO2_CO2eq_LA[[#This Row],[Transporte (kilotoneladas CO₂e)]]-U247,0),0)</f>
        <v>100</v>
      </c>
      <c r="W248" s="5">
        <f>IF(A247=Emisiones_CO2_CO2eq_LA[[#This Row],[País]],IFERROR(((Emisiones_CO2_CO2eq_LA[[#This Row],[Transporte (kilotoneladas CO₂e)]]-U247)/U247)*100,0),0)</f>
        <v>6.25</v>
      </c>
      <c r="X248" s="5">
        <v>0.30965391621129301</v>
      </c>
      <c r="Y248">
        <v>700</v>
      </c>
      <c r="Z248">
        <f>IF(A247=Emisiones_CO2_CO2eq_LA[[#This Row],[País]],IFERROR(Emisiones_CO2_CO2eq_LA[[#This Row],[Manufactura y Construcción (kilotoneladas CO₂e)]]-Y247,0),0)</f>
        <v>0</v>
      </c>
      <c r="AA248" s="5">
        <f>IF(A247=Emisiones_CO2_CO2eq_LA[[#This Row],[País]],IFERROR(((Emisiones_CO2_CO2eq_LA[[#This Row],[Manufactura y Construcción (kilotoneladas CO₂e)]]-Y247)/Y247)*100,0),0)</f>
        <v>0</v>
      </c>
      <c r="AB248" s="5">
        <v>0.127504553734061</v>
      </c>
      <c r="AC248">
        <v>0</v>
      </c>
      <c r="AD248">
        <f>IF(A247=Emisiones_CO2_CO2eq_LA[[#This Row],[País]],IFERROR(Emisiones_CO2_CO2eq_LA[[#This Row],[Emisiones Fugitivas (kilotoneladas CO₂e)]]-AC247,0),0)</f>
        <v>0</v>
      </c>
      <c r="AE248" s="5">
        <f>IF(A247=Emisiones_CO2_CO2eq_LA[[#This Row],[País]],IFERROR(((Emisiones_CO2_CO2eq_LA[[#This Row],[Emisiones Fugitivas (kilotoneladas CO₂e)]]-AC247)/AC247)*100,0),0)</f>
        <v>0</v>
      </c>
      <c r="AF248" s="5">
        <v>0</v>
      </c>
      <c r="AG248">
        <v>800</v>
      </c>
      <c r="AH248">
        <f>IF(A247=Emisiones_CO2_CO2eq_LA[[#This Row],[País]],IFERROR(Emisiones_CO2_CO2eq_LA[[#This Row],[Electricidad y Calor (kilotoneladas CO₂e)]]-AG247,0),0)</f>
        <v>200</v>
      </c>
      <c r="AI248" s="5">
        <f>IF(A247=Emisiones_CO2_CO2eq_LA[[#This Row],[País]],IFERROR(((Emisiones_CO2_CO2eq_LA[[#This Row],[Electricidad y Calor (kilotoneladas CO₂e)]]-AG247)/AG247)*100,0),0)</f>
        <v>33.333333333333329</v>
      </c>
      <c r="AJ248" s="5">
        <v>0.14571948998178499</v>
      </c>
    </row>
    <row r="249" spans="1:36" x14ac:dyDescent="0.25">
      <c r="A249" t="s">
        <v>106</v>
      </c>
      <c r="B249" t="s">
        <v>106</v>
      </c>
      <c r="C249" t="s">
        <v>107</v>
      </c>
      <c r="D249">
        <v>1994</v>
      </c>
      <c r="E249">
        <v>200</v>
      </c>
      <c r="F249">
        <f>IF(A248=Emisiones_CO2_CO2eq_LA[[#This Row],[País]],IFERROR(Emisiones_CO2_CO2eq_LA[[#This Row],[Edificios (kilotoneladas CO₂e)]]-E248,0),0)</f>
        <v>0</v>
      </c>
      <c r="G249" s="5">
        <f>IF(A248=Emisiones_CO2_CO2eq_LA[[#This Row],[País]],IFERROR(((Emisiones_CO2_CO2eq_LA[[#This Row],[Edificios (kilotoneladas CO₂e)]]-E248)/E248)*100,0),0)</f>
        <v>0</v>
      </c>
      <c r="H249" s="5">
        <v>3.5958288385472797E-2</v>
      </c>
      <c r="I249">
        <v>370</v>
      </c>
      <c r="J249">
        <f>IF(A248=Emisiones_CO2_CO2eq_LA[[#This Row],[País]],IFERROR(Emisiones_CO2_CO2eq_LA[[#This Row],[Industria (kilotoneladas CO₂e)]]-I248,0),0)</f>
        <v>0</v>
      </c>
      <c r="K249" s="5">
        <f>IF(A248=Emisiones_CO2_CO2eq_LA[[#This Row],[País]],IFERROR(((Emisiones_CO2_CO2eq_LA[[#This Row],[Industria (kilotoneladas CO₂e)]]-I248)/I248)*100,0),0)</f>
        <v>0</v>
      </c>
      <c r="L249" s="5">
        <v>6.6522833513124699E-2</v>
      </c>
      <c r="M249">
        <v>870</v>
      </c>
      <c r="N249">
        <f>IF(A248=Emisiones_CO2_CO2eq_LA[[#This Row],[País]],IFERROR(Emisiones_CO2_CO2eq_LA[[#This Row],[UCTUS (kilotoneladas CO₂e)]]-M248,0),0)</f>
        <v>0</v>
      </c>
      <c r="O249" s="5">
        <f>IF(A248=Emisiones_CO2_CO2eq_LA[[#This Row],[País]],IFERROR(((Emisiones_CO2_CO2eq_LA[[#This Row],[UCTUS (kilotoneladas CO₂e)]]-M248)/M248)*100,0),0)</f>
        <v>0</v>
      </c>
      <c r="P249" s="5">
        <v>0.156418554476806</v>
      </c>
      <c r="Q249">
        <v>0</v>
      </c>
      <c r="R249">
        <f>IF(A248=Emisiones_CO2_CO2eq_LA[[#This Row],[País]],IFERROR(Emisiones_CO2_CO2eq_LA[[#This Row],[Otras Quemas de Combustible (kilotoneladas CO₂e)]]-Q248,0),0)</f>
        <v>0</v>
      </c>
      <c r="S249" s="5">
        <f>IF(A248=Emisiones_CO2_CO2eq_LA[[#This Row],[País]],IFERROR(((Emisiones_CO2_CO2eq_LA[[#This Row],[Otras Quemas de Combustible (kilotoneladas CO₂e)]]-Q248)/Q248)*100,0),0)</f>
        <v>0</v>
      </c>
      <c r="T249" s="6">
        <v>0</v>
      </c>
      <c r="U249">
        <v>1900</v>
      </c>
      <c r="V249">
        <f>IF(A248=Emisiones_CO2_CO2eq_LA[[#This Row],[País]],IFERROR(Emisiones_CO2_CO2eq_LA[[#This Row],[Transporte (kilotoneladas CO₂e)]]-U248,0),0)</f>
        <v>200</v>
      </c>
      <c r="W249" s="5">
        <f>IF(A248=Emisiones_CO2_CO2eq_LA[[#This Row],[País]],IFERROR(((Emisiones_CO2_CO2eq_LA[[#This Row],[Transporte (kilotoneladas CO₂e)]]-U248)/U248)*100,0),0)</f>
        <v>11.76470588235294</v>
      </c>
      <c r="X249" s="5">
        <v>0.34160373966199198</v>
      </c>
      <c r="Y249">
        <v>800</v>
      </c>
      <c r="Z249">
        <f>IF(A248=Emisiones_CO2_CO2eq_LA[[#This Row],[País]],IFERROR(Emisiones_CO2_CO2eq_LA[[#This Row],[Manufactura y Construcción (kilotoneladas CO₂e)]]-Y248,0),0)</f>
        <v>100</v>
      </c>
      <c r="AA249" s="5">
        <f>IF(A248=Emisiones_CO2_CO2eq_LA[[#This Row],[País]],IFERROR(((Emisiones_CO2_CO2eq_LA[[#This Row],[Manufactura y Construcción (kilotoneladas CO₂e)]]-Y248)/Y248)*100,0),0)</f>
        <v>14.285714285714285</v>
      </c>
      <c r="AB249" s="5">
        <v>0.143833153541891</v>
      </c>
      <c r="AC249">
        <v>0</v>
      </c>
      <c r="AD249">
        <f>IF(A248=Emisiones_CO2_CO2eq_LA[[#This Row],[País]],IFERROR(Emisiones_CO2_CO2eq_LA[[#This Row],[Emisiones Fugitivas (kilotoneladas CO₂e)]]-AC248,0),0)</f>
        <v>0</v>
      </c>
      <c r="AE249" s="5">
        <f>IF(A248=Emisiones_CO2_CO2eq_LA[[#This Row],[País]],IFERROR(((Emisiones_CO2_CO2eq_LA[[#This Row],[Emisiones Fugitivas (kilotoneladas CO₂e)]]-AC248)/AC248)*100,0),0)</f>
        <v>0</v>
      </c>
      <c r="AF249" s="5">
        <v>0</v>
      </c>
      <c r="AG249">
        <v>1200</v>
      </c>
      <c r="AH249">
        <f>IF(A248=Emisiones_CO2_CO2eq_LA[[#This Row],[País]],IFERROR(Emisiones_CO2_CO2eq_LA[[#This Row],[Electricidad y Calor (kilotoneladas CO₂e)]]-AG248,0),0)</f>
        <v>400</v>
      </c>
      <c r="AI249" s="5">
        <f>IF(A248=Emisiones_CO2_CO2eq_LA[[#This Row],[País]],IFERROR(((Emisiones_CO2_CO2eq_LA[[#This Row],[Electricidad y Calor (kilotoneladas CO₂e)]]-AG248)/AG248)*100,0),0)</f>
        <v>50</v>
      </c>
      <c r="AJ249" s="5">
        <v>0.21574973031283701</v>
      </c>
    </row>
    <row r="250" spans="1:36" x14ac:dyDescent="0.25">
      <c r="A250" t="s">
        <v>106</v>
      </c>
      <c r="B250" t="s">
        <v>106</v>
      </c>
      <c r="C250" t="s">
        <v>107</v>
      </c>
      <c r="D250">
        <v>1995</v>
      </c>
      <c r="E250">
        <v>300</v>
      </c>
      <c r="F250">
        <f>IF(A249=Emisiones_CO2_CO2eq_LA[[#This Row],[País]],IFERROR(Emisiones_CO2_CO2eq_LA[[#This Row],[Edificios (kilotoneladas CO₂e)]]-E249,0),0)</f>
        <v>100</v>
      </c>
      <c r="G250" s="5">
        <f>IF(A249=Emisiones_CO2_CO2eq_LA[[#This Row],[País]],IFERROR(((Emisiones_CO2_CO2eq_LA[[#This Row],[Edificios (kilotoneladas CO₂e)]]-E249)/E249)*100,0),0)</f>
        <v>50</v>
      </c>
      <c r="H250" s="5">
        <v>5.3295434357790002E-2</v>
      </c>
      <c r="I250">
        <v>380</v>
      </c>
      <c r="J250">
        <f>IF(A249=Emisiones_CO2_CO2eq_LA[[#This Row],[País]],IFERROR(Emisiones_CO2_CO2eq_LA[[#This Row],[Industria (kilotoneladas CO₂e)]]-I249,0),0)</f>
        <v>10</v>
      </c>
      <c r="K250" s="5">
        <f>IF(A249=Emisiones_CO2_CO2eq_LA[[#This Row],[País]],IFERROR(((Emisiones_CO2_CO2eq_LA[[#This Row],[Industria (kilotoneladas CO₂e)]]-I249)/I249)*100,0),0)</f>
        <v>2.7027027027027026</v>
      </c>
      <c r="L250" s="5">
        <v>6.7507550186533996E-2</v>
      </c>
      <c r="M250">
        <v>870</v>
      </c>
      <c r="N250">
        <f>IF(A249=Emisiones_CO2_CO2eq_LA[[#This Row],[País]],IFERROR(Emisiones_CO2_CO2eq_LA[[#This Row],[UCTUS (kilotoneladas CO₂e)]]-M249,0),0)</f>
        <v>0</v>
      </c>
      <c r="O250" s="5">
        <f>IF(A249=Emisiones_CO2_CO2eq_LA[[#This Row],[País]],IFERROR(((Emisiones_CO2_CO2eq_LA[[#This Row],[UCTUS (kilotoneladas CO₂e)]]-M249)/M249)*100,0),0)</f>
        <v>0</v>
      </c>
      <c r="P250" s="5">
        <v>0.154556759637591</v>
      </c>
      <c r="Q250">
        <v>0</v>
      </c>
      <c r="R250">
        <f>IF(A249=Emisiones_CO2_CO2eq_LA[[#This Row],[País]],IFERROR(Emisiones_CO2_CO2eq_LA[[#This Row],[Otras Quemas de Combustible (kilotoneladas CO₂e)]]-Q249,0),0)</f>
        <v>0</v>
      </c>
      <c r="S250" s="5">
        <f>IF(A249=Emisiones_CO2_CO2eq_LA[[#This Row],[País]],IFERROR(((Emisiones_CO2_CO2eq_LA[[#This Row],[Otras Quemas de Combustible (kilotoneladas CO₂e)]]-Q249)/Q249)*100,0),0)</f>
        <v>0</v>
      </c>
      <c r="T250" s="6">
        <v>0</v>
      </c>
      <c r="U250">
        <v>2100</v>
      </c>
      <c r="V250">
        <f>IF(A249=Emisiones_CO2_CO2eq_LA[[#This Row],[País]],IFERROR(Emisiones_CO2_CO2eq_LA[[#This Row],[Transporte (kilotoneladas CO₂e)]]-U249,0),0)</f>
        <v>200</v>
      </c>
      <c r="W250" s="5">
        <f>IF(A249=Emisiones_CO2_CO2eq_LA[[#This Row],[País]],IFERROR(((Emisiones_CO2_CO2eq_LA[[#This Row],[Transporte (kilotoneladas CO₂e)]]-U249)/U249)*100,0),0)</f>
        <v>10.526315789473683</v>
      </c>
      <c r="X250" s="5">
        <v>0.37306804050453002</v>
      </c>
      <c r="Y250">
        <v>800</v>
      </c>
      <c r="Z250">
        <f>IF(A249=Emisiones_CO2_CO2eq_LA[[#This Row],[País]],IFERROR(Emisiones_CO2_CO2eq_LA[[#This Row],[Manufactura y Construcción (kilotoneladas CO₂e)]]-Y249,0),0)</f>
        <v>0</v>
      </c>
      <c r="AA250" s="5">
        <f>IF(A249=Emisiones_CO2_CO2eq_LA[[#This Row],[País]],IFERROR(((Emisiones_CO2_CO2eq_LA[[#This Row],[Manufactura y Construcción (kilotoneladas CO₂e)]]-Y249)/Y249)*100,0),0)</f>
        <v>0</v>
      </c>
      <c r="AB250" s="5">
        <v>0.14212115828744001</v>
      </c>
      <c r="AC250">
        <v>0</v>
      </c>
      <c r="AD250">
        <f>IF(A249=Emisiones_CO2_CO2eq_LA[[#This Row],[País]],IFERROR(Emisiones_CO2_CO2eq_LA[[#This Row],[Emisiones Fugitivas (kilotoneladas CO₂e)]]-AC249,0),0)</f>
        <v>0</v>
      </c>
      <c r="AE250" s="5">
        <f>IF(A249=Emisiones_CO2_CO2eq_LA[[#This Row],[País]],IFERROR(((Emisiones_CO2_CO2eq_LA[[#This Row],[Emisiones Fugitivas (kilotoneladas CO₂e)]]-AC249)/AC249)*100,0),0)</f>
        <v>0</v>
      </c>
      <c r="AF250" s="5">
        <v>0</v>
      </c>
      <c r="AG250">
        <v>1300</v>
      </c>
      <c r="AH250">
        <f>IF(A249=Emisiones_CO2_CO2eq_LA[[#This Row],[País]],IFERROR(Emisiones_CO2_CO2eq_LA[[#This Row],[Electricidad y Calor (kilotoneladas CO₂e)]]-AG249,0),0)</f>
        <v>100</v>
      </c>
      <c r="AI250" s="5">
        <f>IF(A249=Emisiones_CO2_CO2eq_LA[[#This Row],[País]],IFERROR(((Emisiones_CO2_CO2eq_LA[[#This Row],[Electricidad y Calor (kilotoneladas CO₂e)]]-AG249)/AG249)*100,0),0)</f>
        <v>8.3333333333333321</v>
      </c>
      <c r="AJ250" s="5">
        <v>0.23094688221709</v>
      </c>
    </row>
    <row r="251" spans="1:36" x14ac:dyDescent="0.25">
      <c r="A251" t="s">
        <v>106</v>
      </c>
      <c r="B251" t="s">
        <v>106</v>
      </c>
      <c r="C251" t="s">
        <v>107</v>
      </c>
      <c r="D251">
        <v>1996</v>
      </c>
      <c r="E251">
        <v>300</v>
      </c>
      <c r="F251">
        <f>IF(A250=Emisiones_CO2_CO2eq_LA[[#This Row],[País]],IFERROR(Emisiones_CO2_CO2eq_LA[[#This Row],[Edificios (kilotoneladas CO₂e)]]-E250,0),0)</f>
        <v>0</v>
      </c>
      <c r="G251" s="5">
        <f>IF(A250=Emisiones_CO2_CO2eq_LA[[#This Row],[País]],IFERROR(((Emisiones_CO2_CO2eq_LA[[#This Row],[Edificios (kilotoneladas CO₂e)]]-E250)/E250)*100,0),0)</f>
        <v>0</v>
      </c>
      <c r="H251" s="5">
        <v>5.2724077328646701E-2</v>
      </c>
      <c r="I251">
        <v>410</v>
      </c>
      <c r="J251">
        <f>IF(A250=Emisiones_CO2_CO2eq_LA[[#This Row],[País]],IFERROR(Emisiones_CO2_CO2eq_LA[[#This Row],[Industria (kilotoneladas CO₂e)]]-I250,0),0)</f>
        <v>30</v>
      </c>
      <c r="K251" s="5">
        <f>IF(A250=Emisiones_CO2_CO2eq_LA[[#This Row],[País]],IFERROR(((Emisiones_CO2_CO2eq_LA[[#This Row],[Industria (kilotoneladas CO₂e)]]-I250)/I250)*100,0),0)</f>
        <v>7.8947368421052628</v>
      </c>
      <c r="L251" s="5">
        <v>7.2056239015817203E-2</v>
      </c>
      <c r="M251">
        <v>870</v>
      </c>
      <c r="N251">
        <f>IF(A250=Emisiones_CO2_CO2eq_LA[[#This Row],[País]],IFERROR(Emisiones_CO2_CO2eq_LA[[#This Row],[UCTUS (kilotoneladas CO₂e)]]-M250,0),0)</f>
        <v>0</v>
      </c>
      <c r="O251" s="5">
        <f>IF(A250=Emisiones_CO2_CO2eq_LA[[#This Row],[País]],IFERROR(((Emisiones_CO2_CO2eq_LA[[#This Row],[UCTUS (kilotoneladas CO₂e)]]-M250)/M250)*100,0),0)</f>
        <v>0</v>
      </c>
      <c r="P251" s="5">
        <v>0.152899824253075</v>
      </c>
      <c r="Q251">
        <v>0</v>
      </c>
      <c r="R251">
        <f>IF(A250=Emisiones_CO2_CO2eq_LA[[#This Row],[País]],IFERROR(Emisiones_CO2_CO2eq_LA[[#This Row],[Otras Quemas de Combustible (kilotoneladas CO₂e)]]-Q250,0),0)</f>
        <v>0</v>
      </c>
      <c r="S251" s="5">
        <f>IF(A250=Emisiones_CO2_CO2eq_LA[[#This Row],[País]],IFERROR(((Emisiones_CO2_CO2eq_LA[[#This Row],[Otras Quemas de Combustible (kilotoneladas CO₂e)]]-Q250)/Q250)*100,0),0)</f>
        <v>0</v>
      </c>
      <c r="T251" s="6">
        <v>0</v>
      </c>
      <c r="U251">
        <v>2100</v>
      </c>
      <c r="V251">
        <f>IF(A250=Emisiones_CO2_CO2eq_LA[[#This Row],[País]],IFERROR(Emisiones_CO2_CO2eq_LA[[#This Row],[Transporte (kilotoneladas CO₂e)]]-U250,0),0)</f>
        <v>0</v>
      </c>
      <c r="W251" s="5">
        <f>IF(A250=Emisiones_CO2_CO2eq_LA[[#This Row],[País]],IFERROR(((Emisiones_CO2_CO2eq_LA[[#This Row],[Transporte (kilotoneladas CO₂e)]]-U250)/U250)*100,0),0)</f>
        <v>0</v>
      </c>
      <c r="X251" s="5">
        <v>0.36906854130052702</v>
      </c>
      <c r="Y251">
        <v>700</v>
      </c>
      <c r="Z251">
        <f>IF(A250=Emisiones_CO2_CO2eq_LA[[#This Row],[País]],IFERROR(Emisiones_CO2_CO2eq_LA[[#This Row],[Manufactura y Construcción (kilotoneladas CO₂e)]]-Y250,0),0)</f>
        <v>-100</v>
      </c>
      <c r="AA251" s="5">
        <f>IF(A250=Emisiones_CO2_CO2eq_LA[[#This Row],[País]],IFERROR(((Emisiones_CO2_CO2eq_LA[[#This Row],[Manufactura y Construcción (kilotoneladas CO₂e)]]-Y250)/Y250)*100,0),0)</f>
        <v>-12.5</v>
      </c>
      <c r="AB251" s="5">
        <v>0.123022847100175</v>
      </c>
      <c r="AC251">
        <v>0</v>
      </c>
      <c r="AD251">
        <f>IF(A250=Emisiones_CO2_CO2eq_LA[[#This Row],[País]],IFERROR(Emisiones_CO2_CO2eq_LA[[#This Row],[Emisiones Fugitivas (kilotoneladas CO₂e)]]-AC250,0),0)</f>
        <v>0</v>
      </c>
      <c r="AE251" s="5">
        <f>IF(A250=Emisiones_CO2_CO2eq_LA[[#This Row],[País]],IFERROR(((Emisiones_CO2_CO2eq_LA[[#This Row],[Emisiones Fugitivas (kilotoneladas CO₂e)]]-AC250)/AC250)*100,0),0)</f>
        <v>0</v>
      </c>
      <c r="AF251" s="5">
        <v>0</v>
      </c>
      <c r="AG251">
        <v>900</v>
      </c>
      <c r="AH251">
        <f>IF(A250=Emisiones_CO2_CO2eq_LA[[#This Row],[País]],IFERROR(Emisiones_CO2_CO2eq_LA[[#This Row],[Electricidad y Calor (kilotoneladas CO₂e)]]-AG250,0),0)</f>
        <v>-400</v>
      </c>
      <c r="AI251" s="5">
        <f>IF(A250=Emisiones_CO2_CO2eq_LA[[#This Row],[País]],IFERROR(((Emisiones_CO2_CO2eq_LA[[#This Row],[Electricidad y Calor (kilotoneladas CO₂e)]]-AG250)/AG250)*100,0),0)</f>
        <v>-30.76923076923077</v>
      </c>
      <c r="AJ251" s="5">
        <v>0.15817223198593999</v>
      </c>
    </row>
    <row r="252" spans="1:36" x14ac:dyDescent="0.25">
      <c r="A252" t="s">
        <v>106</v>
      </c>
      <c r="B252" t="s">
        <v>106</v>
      </c>
      <c r="C252" t="s">
        <v>107</v>
      </c>
      <c r="D252">
        <v>1997</v>
      </c>
      <c r="E252">
        <v>400</v>
      </c>
      <c r="F252">
        <f>IF(A251=Emisiones_CO2_CO2eq_LA[[#This Row],[País]],IFERROR(Emisiones_CO2_CO2eq_LA[[#This Row],[Edificios (kilotoneladas CO₂e)]]-E251,0),0)</f>
        <v>100</v>
      </c>
      <c r="G252" s="5">
        <f>IF(A251=Emisiones_CO2_CO2eq_LA[[#This Row],[País]],IFERROR(((Emisiones_CO2_CO2eq_LA[[#This Row],[Edificios (kilotoneladas CO₂e)]]-E251)/E251)*100,0),0)</f>
        <v>33.333333333333329</v>
      </c>
      <c r="H252" s="5">
        <v>6.96136442742777E-2</v>
      </c>
      <c r="I252">
        <v>440</v>
      </c>
      <c r="J252">
        <f>IF(A251=Emisiones_CO2_CO2eq_LA[[#This Row],[País]],IFERROR(Emisiones_CO2_CO2eq_LA[[#This Row],[Industria (kilotoneladas CO₂e)]]-I251,0),0)</f>
        <v>30</v>
      </c>
      <c r="K252" s="5">
        <f>IF(A251=Emisiones_CO2_CO2eq_LA[[#This Row],[País]],IFERROR(((Emisiones_CO2_CO2eq_LA[[#This Row],[Industria (kilotoneladas CO₂e)]]-I251)/I251)*100,0),0)</f>
        <v>7.3170731707317067</v>
      </c>
      <c r="L252" s="5">
        <v>7.6575008701705499E-2</v>
      </c>
      <c r="M252">
        <v>870</v>
      </c>
      <c r="N252">
        <f>IF(A251=Emisiones_CO2_CO2eq_LA[[#This Row],[País]],IFERROR(Emisiones_CO2_CO2eq_LA[[#This Row],[UCTUS (kilotoneladas CO₂e)]]-M251,0),0)</f>
        <v>0</v>
      </c>
      <c r="O252" s="5">
        <f>IF(A251=Emisiones_CO2_CO2eq_LA[[#This Row],[País]],IFERROR(((Emisiones_CO2_CO2eq_LA[[#This Row],[UCTUS (kilotoneladas CO₂e)]]-M251)/M251)*100,0),0)</f>
        <v>0</v>
      </c>
      <c r="P252" s="5">
        <v>0.151409676296554</v>
      </c>
      <c r="Q252">
        <v>0</v>
      </c>
      <c r="R252">
        <f>IF(A251=Emisiones_CO2_CO2eq_LA[[#This Row],[País]],IFERROR(Emisiones_CO2_CO2eq_LA[[#This Row],[Otras Quemas de Combustible (kilotoneladas CO₂e)]]-Q251,0),0)</f>
        <v>0</v>
      </c>
      <c r="S252" s="5">
        <f>IF(A251=Emisiones_CO2_CO2eq_LA[[#This Row],[País]],IFERROR(((Emisiones_CO2_CO2eq_LA[[#This Row],[Otras Quemas de Combustible (kilotoneladas CO₂e)]]-Q251)/Q251)*100,0),0)</f>
        <v>0</v>
      </c>
      <c r="T252" s="6">
        <v>0</v>
      </c>
      <c r="U252">
        <v>2100</v>
      </c>
      <c r="V252">
        <f>IF(A251=Emisiones_CO2_CO2eq_LA[[#This Row],[País]],IFERROR(Emisiones_CO2_CO2eq_LA[[#This Row],[Transporte (kilotoneladas CO₂e)]]-U251,0),0)</f>
        <v>0</v>
      </c>
      <c r="W252" s="5">
        <f>IF(A251=Emisiones_CO2_CO2eq_LA[[#This Row],[País]],IFERROR(((Emisiones_CO2_CO2eq_LA[[#This Row],[Transporte (kilotoneladas CO₂e)]]-U251)/U251)*100,0),0)</f>
        <v>0</v>
      </c>
      <c r="X252" s="5">
        <v>0.36547163243995801</v>
      </c>
      <c r="Y252">
        <v>900</v>
      </c>
      <c r="Z252">
        <f>IF(A251=Emisiones_CO2_CO2eq_LA[[#This Row],[País]],IFERROR(Emisiones_CO2_CO2eq_LA[[#This Row],[Manufactura y Construcción (kilotoneladas CO₂e)]]-Y251,0),0)</f>
        <v>200</v>
      </c>
      <c r="AA252" s="5">
        <f>IF(A251=Emisiones_CO2_CO2eq_LA[[#This Row],[País]],IFERROR(((Emisiones_CO2_CO2eq_LA[[#This Row],[Manufactura y Construcción (kilotoneladas CO₂e)]]-Y251)/Y251)*100,0),0)</f>
        <v>28.571428571428569</v>
      </c>
      <c r="AB252" s="5">
        <v>0.156630699617124</v>
      </c>
      <c r="AC252">
        <v>0</v>
      </c>
      <c r="AD252">
        <f>IF(A251=Emisiones_CO2_CO2eq_LA[[#This Row],[País]],IFERROR(Emisiones_CO2_CO2eq_LA[[#This Row],[Emisiones Fugitivas (kilotoneladas CO₂e)]]-AC251,0),0)</f>
        <v>0</v>
      </c>
      <c r="AE252" s="5">
        <f>IF(A251=Emisiones_CO2_CO2eq_LA[[#This Row],[País]],IFERROR(((Emisiones_CO2_CO2eq_LA[[#This Row],[Emisiones Fugitivas (kilotoneladas CO₂e)]]-AC251)/AC251)*100,0),0)</f>
        <v>0</v>
      </c>
      <c r="AF252" s="5">
        <v>0</v>
      </c>
      <c r="AG252">
        <v>1400</v>
      </c>
      <c r="AH252">
        <f>IF(A251=Emisiones_CO2_CO2eq_LA[[#This Row],[País]],IFERROR(Emisiones_CO2_CO2eq_LA[[#This Row],[Electricidad y Calor (kilotoneladas CO₂e)]]-AG251,0),0)</f>
        <v>500</v>
      </c>
      <c r="AI252" s="5">
        <f>IF(A251=Emisiones_CO2_CO2eq_LA[[#This Row],[País]],IFERROR(((Emisiones_CO2_CO2eq_LA[[#This Row],[Electricidad y Calor (kilotoneladas CO₂e)]]-AG251)/AG251)*100,0),0)</f>
        <v>55.555555555555557</v>
      </c>
      <c r="AJ252" s="5">
        <v>0.24364775495997201</v>
      </c>
    </row>
    <row r="253" spans="1:36" x14ac:dyDescent="0.25">
      <c r="A253" t="s">
        <v>106</v>
      </c>
      <c r="B253" t="s">
        <v>106</v>
      </c>
      <c r="C253" t="s">
        <v>107</v>
      </c>
      <c r="D253">
        <v>1998</v>
      </c>
      <c r="E253">
        <v>500</v>
      </c>
      <c r="F253">
        <f>IF(A252=Emisiones_CO2_CO2eq_LA[[#This Row],[País]],IFERROR(Emisiones_CO2_CO2eq_LA[[#This Row],[Edificios (kilotoneladas CO₂e)]]-E252,0),0)</f>
        <v>100</v>
      </c>
      <c r="G253" s="5">
        <f>IF(A252=Emisiones_CO2_CO2eq_LA[[#This Row],[País]],IFERROR(((Emisiones_CO2_CO2eq_LA[[#This Row],[Edificios (kilotoneladas CO₂e)]]-E252)/E252)*100,0),0)</f>
        <v>25</v>
      </c>
      <c r="H253" s="5">
        <v>8.6236633321835093E-2</v>
      </c>
      <c r="I253">
        <v>460</v>
      </c>
      <c r="J253">
        <f>IF(A252=Emisiones_CO2_CO2eq_LA[[#This Row],[País]],IFERROR(Emisiones_CO2_CO2eq_LA[[#This Row],[Industria (kilotoneladas CO₂e)]]-I252,0),0)</f>
        <v>20</v>
      </c>
      <c r="K253" s="5">
        <f>IF(A252=Emisiones_CO2_CO2eq_LA[[#This Row],[País]],IFERROR(((Emisiones_CO2_CO2eq_LA[[#This Row],[Industria (kilotoneladas CO₂e)]]-I252)/I252)*100,0),0)</f>
        <v>4.5454545454545459</v>
      </c>
      <c r="L253" s="5">
        <v>7.9337702656088305E-2</v>
      </c>
      <c r="M253">
        <v>870</v>
      </c>
      <c r="N253">
        <f>IF(A252=Emisiones_CO2_CO2eq_LA[[#This Row],[País]],IFERROR(Emisiones_CO2_CO2eq_LA[[#This Row],[UCTUS (kilotoneladas CO₂e)]]-M252,0),0)</f>
        <v>0</v>
      </c>
      <c r="O253" s="5">
        <f>IF(A252=Emisiones_CO2_CO2eq_LA[[#This Row],[País]],IFERROR(((Emisiones_CO2_CO2eq_LA[[#This Row],[UCTUS (kilotoneladas CO₂e)]]-M252)/M252)*100,0),0)</f>
        <v>0</v>
      </c>
      <c r="P253" s="5">
        <v>0.15005174197999299</v>
      </c>
      <c r="Q253">
        <v>0</v>
      </c>
      <c r="R253">
        <f>IF(A252=Emisiones_CO2_CO2eq_LA[[#This Row],[País]],IFERROR(Emisiones_CO2_CO2eq_LA[[#This Row],[Otras Quemas de Combustible (kilotoneladas CO₂e)]]-Q252,0),0)</f>
        <v>0</v>
      </c>
      <c r="S253" s="5">
        <f>IF(A252=Emisiones_CO2_CO2eq_LA[[#This Row],[País]],IFERROR(((Emisiones_CO2_CO2eq_LA[[#This Row],[Otras Quemas de Combustible (kilotoneladas CO₂e)]]-Q252)/Q252)*100,0),0)</f>
        <v>0</v>
      </c>
      <c r="T253" s="6">
        <v>0</v>
      </c>
      <c r="U253">
        <v>2300</v>
      </c>
      <c r="V253">
        <f>IF(A252=Emisiones_CO2_CO2eq_LA[[#This Row],[País]],IFERROR(Emisiones_CO2_CO2eq_LA[[#This Row],[Transporte (kilotoneladas CO₂e)]]-U252,0),0)</f>
        <v>200</v>
      </c>
      <c r="W253" s="5">
        <f>IF(A252=Emisiones_CO2_CO2eq_LA[[#This Row],[País]],IFERROR(((Emisiones_CO2_CO2eq_LA[[#This Row],[Transporte (kilotoneladas CO₂e)]]-U252)/U252)*100,0),0)</f>
        <v>9.5238095238095237</v>
      </c>
      <c r="X253" s="5">
        <v>0.39668851328044102</v>
      </c>
      <c r="Y253">
        <v>1000</v>
      </c>
      <c r="Z253">
        <f>IF(A252=Emisiones_CO2_CO2eq_LA[[#This Row],[País]],IFERROR(Emisiones_CO2_CO2eq_LA[[#This Row],[Manufactura y Construcción (kilotoneladas CO₂e)]]-Y252,0),0)</f>
        <v>100</v>
      </c>
      <c r="AA253" s="5">
        <f>IF(A252=Emisiones_CO2_CO2eq_LA[[#This Row],[País]],IFERROR(((Emisiones_CO2_CO2eq_LA[[#This Row],[Manufactura y Construcción (kilotoneladas CO₂e)]]-Y252)/Y252)*100,0),0)</f>
        <v>11.111111111111111</v>
      </c>
      <c r="AB253" s="5">
        <v>0.17247326664366999</v>
      </c>
      <c r="AC253">
        <v>0</v>
      </c>
      <c r="AD253">
        <f>IF(A252=Emisiones_CO2_CO2eq_LA[[#This Row],[País]],IFERROR(Emisiones_CO2_CO2eq_LA[[#This Row],[Emisiones Fugitivas (kilotoneladas CO₂e)]]-AC252,0),0)</f>
        <v>0</v>
      </c>
      <c r="AE253" s="5">
        <f>IF(A252=Emisiones_CO2_CO2eq_LA[[#This Row],[País]],IFERROR(((Emisiones_CO2_CO2eq_LA[[#This Row],[Emisiones Fugitivas (kilotoneladas CO₂e)]]-AC252)/AC252)*100,0),0)</f>
        <v>0</v>
      </c>
      <c r="AF253" s="5">
        <v>0</v>
      </c>
      <c r="AG253">
        <v>1400</v>
      </c>
      <c r="AH253">
        <f>IF(A252=Emisiones_CO2_CO2eq_LA[[#This Row],[País]],IFERROR(Emisiones_CO2_CO2eq_LA[[#This Row],[Electricidad y Calor (kilotoneladas CO₂e)]]-AG252,0),0)</f>
        <v>0</v>
      </c>
      <c r="AI253" s="5">
        <f>IF(A252=Emisiones_CO2_CO2eq_LA[[#This Row],[País]],IFERROR(((Emisiones_CO2_CO2eq_LA[[#This Row],[Electricidad y Calor (kilotoneladas CO₂e)]]-AG252)/AG252)*100,0),0)</f>
        <v>0</v>
      </c>
      <c r="AJ253" s="5">
        <v>0.24146257330113799</v>
      </c>
    </row>
    <row r="254" spans="1:36" x14ac:dyDescent="0.25">
      <c r="A254" t="s">
        <v>106</v>
      </c>
      <c r="B254" t="s">
        <v>106</v>
      </c>
      <c r="C254" t="s">
        <v>107</v>
      </c>
      <c r="D254">
        <v>1999</v>
      </c>
      <c r="E254">
        <v>400</v>
      </c>
      <c r="F254">
        <f>IF(A253=Emisiones_CO2_CO2eq_LA[[#This Row],[País]],IFERROR(Emisiones_CO2_CO2eq_LA[[#This Row],[Edificios (kilotoneladas CO₂e)]]-E253,0),0)</f>
        <v>-100</v>
      </c>
      <c r="G254" s="5">
        <f>IF(A253=Emisiones_CO2_CO2eq_LA[[#This Row],[País]],IFERROR(((Emisiones_CO2_CO2eq_LA[[#This Row],[Edificios (kilotoneladas CO₂e)]]-E253)/E253)*100,0),0)</f>
        <v>-20</v>
      </c>
      <c r="H254" s="5">
        <v>6.8434559452523497E-2</v>
      </c>
      <c r="I254">
        <v>440</v>
      </c>
      <c r="J254">
        <f>IF(A253=Emisiones_CO2_CO2eq_LA[[#This Row],[País]],IFERROR(Emisiones_CO2_CO2eq_LA[[#This Row],[Industria (kilotoneladas CO₂e)]]-I253,0),0)</f>
        <v>-20</v>
      </c>
      <c r="K254" s="5">
        <f>IF(A253=Emisiones_CO2_CO2eq_LA[[#This Row],[País]],IFERROR(((Emisiones_CO2_CO2eq_LA[[#This Row],[Industria (kilotoneladas CO₂e)]]-I253)/I253)*100,0),0)</f>
        <v>-4.3478260869565215</v>
      </c>
      <c r="L254" s="5">
        <v>7.5278015397775802E-2</v>
      </c>
      <c r="M254">
        <v>870</v>
      </c>
      <c r="N254">
        <f>IF(A253=Emisiones_CO2_CO2eq_LA[[#This Row],[País]],IFERROR(Emisiones_CO2_CO2eq_LA[[#This Row],[UCTUS (kilotoneladas CO₂e)]]-M253,0),0)</f>
        <v>0</v>
      </c>
      <c r="O254" s="5">
        <f>IF(A253=Emisiones_CO2_CO2eq_LA[[#This Row],[País]],IFERROR(((Emisiones_CO2_CO2eq_LA[[#This Row],[UCTUS (kilotoneladas CO₂e)]]-M253)/M253)*100,0),0)</f>
        <v>0</v>
      </c>
      <c r="P254" s="5">
        <v>0.14884516680923801</v>
      </c>
      <c r="Q254">
        <v>0</v>
      </c>
      <c r="R254">
        <f>IF(A253=Emisiones_CO2_CO2eq_LA[[#This Row],[País]],IFERROR(Emisiones_CO2_CO2eq_LA[[#This Row],[Otras Quemas de Combustible (kilotoneladas CO₂e)]]-Q253,0),0)</f>
        <v>0</v>
      </c>
      <c r="S254" s="5">
        <f>IF(A253=Emisiones_CO2_CO2eq_LA[[#This Row],[País]],IFERROR(((Emisiones_CO2_CO2eq_LA[[#This Row],[Otras Quemas de Combustible (kilotoneladas CO₂e)]]-Q253)/Q253)*100,0),0)</f>
        <v>0</v>
      </c>
      <c r="T254" s="6">
        <v>0</v>
      </c>
      <c r="U254">
        <v>2600</v>
      </c>
      <c r="V254">
        <f>IF(A253=Emisiones_CO2_CO2eq_LA[[#This Row],[País]],IFERROR(Emisiones_CO2_CO2eq_LA[[#This Row],[Transporte (kilotoneladas CO₂e)]]-U253,0),0)</f>
        <v>300</v>
      </c>
      <c r="W254" s="5">
        <f>IF(A253=Emisiones_CO2_CO2eq_LA[[#This Row],[País]],IFERROR(((Emisiones_CO2_CO2eq_LA[[#This Row],[Transporte (kilotoneladas CO₂e)]]-U253)/U253)*100,0),0)</f>
        <v>13.043478260869565</v>
      </c>
      <c r="X254" s="5">
        <v>0.44482463644140202</v>
      </c>
      <c r="Y254">
        <v>1000</v>
      </c>
      <c r="Z254">
        <f>IF(A253=Emisiones_CO2_CO2eq_LA[[#This Row],[País]],IFERROR(Emisiones_CO2_CO2eq_LA[[#This Row],[Manufactura y Construcción (kilotoneladas CO₂e)]]-Y253,0),0)</f>
        <v>0</v>
      </c>
      <c r="AA254" s="5">
        <f>IF(A253=Emisiones_CO2_CO2eq_LA[[#This Row],[País]],IFERROR(((Emisiones_CO2_CO2eq_LA[[#This Row],[Manufactura y Construcción (kilotoneladas CO₂e)]]-Y253)/Y253)*100,0),0)</f>
        <v>0</v>
      </c>
      <c r="AB254" s="5">
        <v>0.17108639863130801</v>
      </c>
      <c r="AC254">
        <v>0</v>
      </c>
      <c r="AD254">
        <f>IF(A253=Emisiones_CO2_CO2eq_LA[[#This Row],[País]],IFERROR(Emisiones_CO2_CO2eq_LA[[#This Row],[Emisiones Fugitivas (kilotoneladas CO₂e)]]-AC253,0),0)</f>
        <v>0</v>
      </c>
      <c r="AE254" s="5">
        <f>IF(A253=Emisiones_CO2_CO2eq_LA[[#This Row],[País]],IFERROR(((Emisiones_CO2_CO2eq_LA[[#This Row],[Emisiones Fugitivas (kilotoneladas CO₂e)]]-AC253)/AC253)*100,0),0)</f>
        <v>0</v>
      </c>
      <c r="AF254" s="5">
        <v>0</v>
      </c>
      <c r="AG254">
        <v>1000</v>
      </c>
      <c r="AH254">
        <f>IF(A253=Emisiones_CO2_CO2eq_LA[[#This Row],[País]],IFERROR(Emisiones_CO2_CO2eq_LA[[#This Row],[Electricidad y Calor (kilotoneladas CO₂e)]]-AG253,0),0)</f>
        <v>-400</v>
      </c>
      <c r="AI254" s="5">
        <f>IF(A253=Emisiones_CO2_CO2eq_LA[[#This Row],[País]],IFERROR(((Emisiones_CO2_CO2eq_LA[[#This Row],[Electricidad y Calor (kilotoneladas CO₂e)]]-AG253)/AG253)*100,0),0)</f>
        <v>-28.571428571428569</v>
      </c>
      <c r="AJ254" s="5">
        <v>0.17108639863130801</v>
      </c>
    </row>
    <row r="255" spans="1:36" x14ac:dyDescent="0.25">
      <c r="A255" t="s">
        <v>106</v>
      </c>
      <c r="B255" t="s">
        <v>106</v>
      </c>
      <c r="C255" t="s">
        <v>107</v>
      </c>
      <c r="D255">
        <v>2000</v>
      </c>
      <c r="E255">
        <v>400</v>
      </c>
      <c r="F255">
        <f>IF(A254=Emisiones_CO2_CO2eq_LA[[#This Row],[País]],IFERROR(Emisiones_CO2_CO2eq_LA[[#This Row],[Edificios (kilotoneladas CO₂e)]]-E254,0),0)</f>
        <v>0</v>
      </c>
      <c r="G255" s="5">
        <f>IF(A254=Emisiones_CO2_CO2eq_LA[[#This Row],[País]],IFERROR(((Emisiones_CO2_CO2eq_LA[[#This Row],[Edificios (kilotoneladas CO₂e)]]-E254)/E254)*100,0),0)</f>
        <v>0</v>
      </c>
      <c r="H255" s="5">
        <v>6.7934782608695607E-2</v>
      </c>
      <c r="I255">
        <v>450</v>
      </c>
      <c r="J255">
        <f>IF(A254=Emisiones_CO2_CO2eq_LA[[#This Row],[País]],IFERROR(Emisiones_CO2_CO2eq_LA[[#This Row],[Industria (kilotoneladas CO₂e)]]-I254,0),0)</f>
        <v>10</v>
      </c>
      <c r="K255" s="5">
        <f>IF(A254=Emisiones_CO2_CO2eq_LA[[#This Row],[País]],IFERROR(((Emisiones_CO2_CO2eq_LA[[#This Row],[Industria (kilotoneladas CO₂e)]]-I254)/I254)*100,0),0)</f>
        <v>2.2727272727272729</v>
      </c>
      <c r="L255" s="5">
        <v>7.6426630434782594E-2</v>
      </c>
      <c r="M255">
        <v>870</v>
      </c>
      <c r="N255">
        <f>IF(A254=Emisiones_CO2_CO2eq_LA[[#This Row],[País]],IFERROR(Emisiones_CO2_CO2eq_LA[[#This Row],[UCTUS (kilotoneladas CO₂e)]]-M254,0),0)</f>
        <v>0</v>
      </c>
      <c r="O255" s="5">
        <f>IF(A254=Emisiones_CO2_CO2eq_LA[[#This Row],[País]],IFERROR(((Emisiones_CO2_CO2eq_LA[[#This Row],[UCTUS (kilotoneladas CO₂e)]]-M254)/M254)*100,0),0)</f>
        <v>0</v>
      </c>
      <c r="P255" s="5">
        <v>0.147758152173913</v>
      </c>
      <c r="Q255">
        <v>0</v>
      </c>
      <c r="R255">
        <f>IF(A254=Emisiones_CO2_CO2eq_LA[[#This Row],[País]],IFERROR(Emisiones_CO2_CO2eq_LA[[#This Row],[Otras Quemas de Combustible (kilotoneladas CO₂e)]]-Q254,0),0)</f>
        <v>0</v>
      </c>
      <c r="S255" s="5">
        <f>IF(A254=Emisiones_CO2_CO2eq_LA[[#This Row],[País]],IFERROR(((Emisiones_CO2_CO2eq_LA[[#This Row],[Otras Quemas de Combustible (kilotoneladas CO₂e)]]-Q254)/Q254)*100,0),0)</f>
        <v>0</v>
      </c>
      <c r="T255" s="6">
        <v>0</v>
      </c>
      <c r="U255">
        <v>2500</v>
      </c>
      <c r="V255">
        <f>IF(A254=Emisiones_CO2_CO2eq_LA[[#This Row],[País]],IFERROR(Emisiones_CO2_CO2eq_LA[[#This Row],[Transporte (kilotoneladas CO₂e)]]-U254,0),0)</f>
        <v>-100</v>
      </c>
      <c r="W255" s="5">
        <f>IF(A254=Emisiones_CO2_CO2eq_LA[[#This Row],[País]],IFERROR(((Emisiones_CO2_CO2eq_LA[[#This Row],[Transporte (kilotoneladas CO₂e)]]-U254)/U254)*100,0),0)</f>
        <v>-3.8461538461538463</v>
      </c>
      <c r="X255" s="5">
        <v>0.42459239130434701</v>
      </c>
      <c r="Y255">
        <v>1100</v>
      </c>
      <c r="Z255">
        <f>IF(A254=Emisiones_CO2_CO2eq_LA[[#This Row],[País]],IFERROR(Emisiones_CO2_CO2eq_LA[[#This Row],[Manufactura y Construcción (kilotoneladas CO₂e)]]-Y254,0),0)</f>
        <v>100</v>
      </c>
      <c r="AA255" s="5">
        <f>IF(A254=Emisiones_CO2_CO2eq_LA[[#This Row],[País]],IFERROR(((Emisiones_CO2_CO2eq_LA[[#This Row],[Manufactura y Construcción (kilotoneladas CO₂e)]]-Y254)/Y254)*100,0),0)</f>
        <v>10</v>
      </c>
      <c r="AB255" s="5">
        <v>0.186820652173913</v>
      </c>
      <c r="AC255">
        <v>0</v>
      </c>
      <c r="AD255">
        <f>IF(A254=Emisiones_CO2_CO2eq_LA[[#This Row],[País]],IFERROR(Emisiones_CO2_CO2eq_LA[[#This Row],[Emisiones Fugitivas (kilotoneladas CO₂e)]]-AC254,0),0)</f>
        <v>0</v>
      </c>
      <c r="AE255" s="5">
        <f>IF(A254=Emisiones_CO2_CO2eq_LA[[#This Row],[País]],IFERROR(((Emisiones_CO2_CO2eq_LA[[#This Row],[Emisiones Fugitivas (kilotoneladas CO₂e)]]-AC254)/AC254)*100,0),0)</f>
        <v>0</v>
      </c>
      <c r="AF255" s="5">
        <v>0</v>
      </c>
      <c r="AG255">
        <v>1100</v>
      </c>
      <c r="AH255">
        <f>IF(A254=Emisiones_CO2_CO2eq_LA[[#This Row],[País]],IFERROR(Emisiones_CO2_CO2eq_LA[[#This Row],[Electricidad y Calor (kilotoneladas CO₂e)]]-AG254,0),0)</f>
        <v>100</v>
      </c>
      <c r="AI255" s="5">
        <f>IF(A254=Emisiones_CO2_CO2eq_LA[[#This Row],[País]],IFERROR(((Emisiones_CO2_CO2eq_LA[[#This Row],[Electricidad y Calor (kilotoneladas CO₂e)]]-AG254)/AG254)*100,0),0)</f>
        <v>10</v>
      </c>
      <c r="AJ255" s="5">
        <v>0.186820652173913</v>
      </c>
    </row>
    <row r="256" spans="1:36" x14ac:dyDescent="0.25">
      <c r="A256" t="s">
        <v>106</v>
      </c>
      <c r="B256" t="s">
        <v>106</v>
      </c>
      <c r="C256" t="s">
        <v>107</v>
      </c>
      <c r="D256">
        <v>2001</v>
      </c>
      <c r="E256">
        <v>500</v>
      </c>
      <c r="F256">
        <f>IF(A255=Emisiones_CO2_CO2eq_LA[[#This Row],[País]],IFERROR(Emisiones_CO2_CO2eq_LA[[#This Row],[Edificios (kilotoneladas CO₂e)]]-E255,0),0)</f>
        <v>100</v>
      </c>
      <c r="G256" s="5">
        <f>IF(A255=Emisiones_CO2_CO2eq_LA[[#This Row],[País]],IFERROR(((Emisiones_CO2_CO2eq_LA[[#This Row],[Edificios (kilotoneladas CO₂e)]]-E255)/E255)*100,0),0)</f>
        <v>25</v>
      </c>
      <c r="H256" s="5">
        <v>8.4359709802598201E-2</v>
      </c>
      <c r="I256">
        <v>500</v>
      </c>
      <c r="J256">
        <f>IF(A255=Emisiones_CO2_CO2eq_LA[[#This Row],[País]],IFERROR(Emisiones_CO2_CO2eq_LA[[#This Row],[Industria (kilotoneladas CO₂e)]]-I255,0),0)</f>
        <v>50</v>
      </c>
      <c r="K256" s="5">
        <f>IF(A255=Emisiones_CO2_CO2eq_LA[[#This Row],[País]],IFERROR(((Emisiones_CO2_CO2eq_LA[[#This Row],[Industria (kilotoneladas CO₂e)]]-I255)/I255)*100,0),0)</f>
        <v>11.111111111111111</v>
      </c>
      <c r="L256" s="5">
        <v>8.4359709802598201E-2</v>
      </c>
      <c r="M256">
        <v>880</v>
      </c>
      <c r="N256">
        <f>IF(A255=Emisiones_CO2_CO2eq_LA[[#This Row],[País]],IFERROR(Emisiones_CO2_CO2eq_LA[[#This Row],[UCTUS (kilotoneladas CO₂e)]]-M255,0),0)</f>
        <v>10</v>
      </c>
      <c r="O256" s="5">
        <f>IF(A255=Emisiones_CO2_CO2eq_LA[[#This Row],[País]],IFERROR(((Emisiones_CO2_CO2eq_LA[[#This Row],[UCTUS (kilotoneladas CO₂e)]]-M255)/M255)*100,0),0)</f>
        <v>1.1494252873563218</v>
      </c>
      <c r="P256" s="5">
        <v>0.14847308925257299</v>
      </c>
      <c r="Q256">
        <v>0</v>
      </c>
      <c r="R256">
        <f>IF(A255=Emisiones_CO2_CO2eq_LA[[#This Row],[País]],IFERROR(Emisiones_CO2_CO2eq_LA[[#This Row],[Otras Quemas de Combustible (kilotoneladas CO₂e)]]-Q255,0),0)</f>
        <v>0</v>
      </c>
      <c r="S256" s="5">
        <f>IF(A255=Emisiones_CO2_CO2eq_LA[[#This Row],[País]],IFERROR(((Emisiones_CO2_CO2eq_LA[[#This Row],[Otras Quemas de Combustible (kilotoneladas CO₂e)]]-Q255)/Q255)*100,0),0)</f>
        <v>0</v>
      </c>
      <c r="T256" s="6">
        <v>0</v>
      </c>
      <c r="U256">
        <v>2500</v>
      </c>
      <c r="V256">
        <f>IF(A255=Emisiones_CO2_CO2eq_LA[[#This Row],[País]],IFERROR(Emisiones_CO2_CO2eq_LA[[#This Row],[Transporte (kilotoneladas CO₂e)]]-U255,0),0)</f>
        <v>0</v>
      </c>
      <c r="W256" s="5">
        <f>IF(A255=Emisiones_CO2_CO2eq_LA[[#This Row],[País]],IFERROR(((Emisiones_CO2_CO2eq_LA[[#This Row],[Transporte (kilotoneladas CO₂e)]]-U255)/U255)*100,0),0)</f>
        <v>0</v>
      </c>
      <c r="X256" s="5">
        <v>0.42179854901299102</v>
      </c>
      <c r="Y256">
        <v>1100</v>
      </c>
      <c r="Z256">
        <f>IF(A255=Emisiones_CO2_CO2eq_LA[[#This Row],[País]],IFERROR(Emisiones_CO2_CO2eq_LA[[#This Row],[Manufactura y Construcción (kilotoneladas CO₂e)]]-Y255,0),0)</f>
        <v>0</v>
      </c>
      <c r="AA256" s="5">
        <f>IF(A255=Emisiones_CO2_CO2eq_LA[[#This Row],[País]],IFERROR(((Emisiones_CO2_CO2eq_LA[[#This Row],[Manufactura y Construcción (kilotoneladas CO₂e)]]-Y255)/Y255)*100,0),0)</f>
        <v>0</v>
      </c>
      <c r="AB256" s="5">
        <v>0.18559136156571601</v>
      </c>
      <c r="AC256">
        <v>0</v>
      </c>
      <c r="AD256">
        <f>IF(A255=Emisiones_CO2_CO2eq_LA[[#This Row],[País]],IFERROR(Emisiones_CO2_CO2eq_LA[[#This Row],[Emisiones Fugitivas (kilotoneladas CO₂e)]]-AC255,0),0)</f>
        <v>0</v>
      </c>
      <c r="AE256" s="5">
        <f>IF(A255=Emisiones_CO2_CO2eq_LA[[#This Row],[País]],IFERROR(((Emisiones_CO2_CO2eq_LA[[#This Row],[Emisiones Fugitivas (kilotoneladas CO₂e)]]-AC255)/AC255)*100,0),0)</f>
        <v>0</v>
      </c>
      <c r="AF256" s="5">
        <v>0</v>
      </c>
      <c r="AG256">
        <v>1400</v>
      </c>
      <c r="AH256">
        <f>IF(A255=Emisiones_CO2_CO2eq_LA[[#This Row],[País]],IFERROR(Emisiones_CO2_CO2eq_LA[[#This Row],[Electricidad y Calor (kilotoneladas CO₂e)]]-AG255,0),0)</f>
        <v>300</v>
      </c>
      <c r="AI256" s="5">
        <f>IF(A255=Emisiones_CO2_CO2eq_LA[[#This Row],[País]],IFERROR(((Emisiones_CO2_CO2eq_LA[[#This Row],[Electricidad y Calor (kilotoneladas CO₂e)]]-AG255)/AG255)*100,0),0)</f>
        <v>27.27272727272727</v>
      </c>
      <c r="AJ256" s="5">
        <v>0.23620718744727501</v>
      </c>
    </row>
    <row r="257" spans="1:36" x14ac:dyDescent="0.25">
      <c r="A257" t="s">
        <v>106</v>
      </c>
      <c r="B257" t="s">
        <v>106</v>
      </c>
      <c r="C257" t="s">
        <v>107</v>
      </c>
      <c r="D257">
        <v>2002</v>
      </c>
      <c r="E257">
        <v>400</v>
      </c>
      <c r="F257">
        <f>IF(A256=Emisiones_CO2_CO2eq_LA[[#This Row],[País]],IFERROR(Emisiones_CO2_CO2eq_LA[[#This Row],[Edificios (kilotoneladas CO₂e)]]-E256,0),0)</f>
        <v>-100</v>
      </c>
      <c r="G257" s="5">
        <f>IF(A256=Emisiones_CO2_CO2eq_LA[[#This Row],[País]],IFERROR(((Emisiones_CO2_CO2eq_LA[[#This Row],[Edificios (kilotoneladas CO₂e)]]-E256)/E256)*100,0),0)</f>
        <v>-20</v>
      </c>
      <c r="H257" s="5">
        <v>6.7091580006709103E-2</v>
      </c>
      <c r="I257">
        <v>560</v>
      </c>
      <c r="J257">
        <f>IF(A256=Emisiones_CO2_CO2eq_LA[[#This Row],[País]],IFERROR(Emisiones_CO2_CO2eq_LA[[#This Row],[Industria (kilotoneladas CO₂e)]]-I256,0),0)</f>
        <v>60</v>
      </c>
      <c r="K257" s="5">
        <f>IF(A256=Emisiones_CO2_CO2eq_LA[[#This Row],[País]],IFERROR(((Emisiones_CO2_CO2eq_LA[[#This Row],[Industria (kilotoneladas CO₂e)]]-I256)/I256)*100,0),0)</f>
        <v>12</v>
      </c>
      <c r="L257" s="5">
        <v>9.3928212009392803E-2</v>
      </c>
      <c r="M257">
        <v>880</v>
      </c>
      <c r="N257">
        <f>IF(A256=Emisiones_CO2_CO2eq_LA[[#This Row],[País]],IFERROR(Emisiones_CO2_CO2eq_LA[[#This Row],[UCTUS (kilotoneladas CO₂e)]]-M256,0),0)</f>
        <v>0</v>
      </c>
      <c r="O257" s="5">
        <f>IF(A256=Emisiones_CO2_CO2eq_LA[[#This Row],[País]],IFERROR(((Emisiones_CO2_CO2eq_LA[[#This Row],[UCTUS (kilotoneladas CO₂e)]]-M256)/M256)*100,0),0)</f>
        <v>0</v>
      </c>
      <c r="P257" s="5">
        <v>0.14760147601476001</v>
      </c>
      <c r="Q257">
        <v>0</v>
      </c>
      <c r="R257">
        <f>IF(A256=Emisiones_CO2_CO2eq_LA[[#This Row],[País]],IFERROR(Emisiones_CO2_CO2eq_LA[[#This Row],[Otras Quemas de Combustible (kilotoneladas CO₂e)]]-Q256,0),0)</f>
        <v>0</v>
      </c>
      <c r="S257" s="5">
        <f>IF(A256=Emisiones_CO2_CO2eq_LA[[#This Row],[País]],IFERROR(((Emisiones_CO2_CO2eq_LA[[#This Row],[Otras Quemas de Combustible (kilotoneladas CO₂e)]]-Q256)/Q256)*100,0),0)</f>
        <v>0</v>
      </c>
      <c r="T257" s="6">
        <v>0</v>
      </c>
      <c r="U257">
        <v>2500</v>
      </c>
      <c r="V257">
        <f>IF(A256=Emisiones_CO2_CO2eq_LA[[#This Row],[País]],IFERROR(Emisiones_CO2_CO2eq_LA[[#This Row],[Transporte (kilotoneladas CO₂e)]]-U256,0),0)</f>
        <v>0</v>
      </c>
      <c r="W257" s="5">
        <f>IF(A256=Emisiones_CO2_CO2eq_LA[[#This Row],[País]],IFERROR(((Emisiones_CO2_CO2eq_LA[[#This Row],[Transporte (kilotoneladas CO₂e)]]-U256)/U256)*100,0),0)</f>
        <v>0</v>
      </c>
      <c r="X257" s="5">
        <v>0.41932237504193198</v>
      </c>
      <c r="Y257">
        <v>1200</v>
      </c>
      <c r="Z257">
        <f>IF(A256=Emisiones_CO2_CO2eq_LA[[#This Row],[País]],IFERROR(Emisiones_CO2_CO2eq_LA[[#This Row],[Manufactura y Construcción (kilotoneladas CO₂e)]]-Y256,0),0)</f>
        <v>100</v>
      </c>
      <c r="AA257" s="5">
        <f>IF(A256=Emisiones_CO2_CO2eq_LA[[#This Row],[País]],IFERROR(((Emisiones_CO2_CO2eq_LA[[#This Row],[Manufactura y Construcción (kilotoneladas CO₂e)]]-Y256)/Y256)*100,0),0)</f>
        <v>9.0909090909090917</v>
      </c>
      <c r="AB257" s="5">
        <v>0.20127474002012699</v>
      </c>
      <c r="AC257">
        <v>0</v>
      </c>
      <c r="AD257">
        <f>IF(A256=Emisiones_CO2_CO2eq_LA[[#This Row],[País]],IFERROR(Emisiones_CO2_CO2eq_LA[[#This Row],[Emisiones Fugitivas (kilotoneladas CO₂e)]]-AC256,0),0)</f>
        <v>0</v>
      </c>
      <c r="AE257" s="5">
        <f>IF(A256=Emisiones_CO2_CO2eq_LA[[#This Row],[País]],IFERROR(((Emisiones_CO2_CO2eq_LA[[#This Row],[Emisiones Fugitivas (kilotoneladas CO₂e)]]-AC256)/AC256)*100,0),0)</f>
        <v>0</v>
      </c>
      <c r="AF257" s="5">
        <v>0</v>
      </c>
      <c r="AG257">
        <v>1500</v>
      </c>
      <c r="AH257">
        <f>IF(A256=Emisiones_CO2_CO2eq_LA[[#This Row],[País]],IFERROR(Emisiones_CO2_CO2eq_LA[[#This Row],[Electricidad y Calor (kilotoneladas CO₂e)]]-AG256,0),0)</f>
        <v>100</v>
      </c>
      <c r="AI257" s="5">
        <f>IF(A256=Emisiones_CO2_CO2eq_LA[[#This Row],[País]],IFERROR(((Emisiones_CO2_CO2eq_LA[[#This Row],[Electricidad y Calor (kilotoneladas CO₂e)]]-AG256)/AG256)*100,0),0)</f>
        <v>7.1428571428571423</v>
      </c>
      <c r="AJ257" s="5">
        <v>0.25159342502515902</v>
      </c>
    </row>
    <row r="258" spans="1:36" x14ac:dyDescent="0.25">
      <c r="A258" t="s">
        <v>106</v>
      </c>
      <c r="B258" t="s">
        <v>106</v>
      </c>
      <c r="C258" t="s">
        <v>107</v>
      </c>
      <c r="D258">
        <v>2003</v>
      </c>
      <c r="E258">
        <v>500</v>
      </c>
      <c r="F258">
        <f>IF(A257=Emisiones_CO2_CO2eq_LA[[#This Row],[País]],IFERROR(Emisiones_CO2_CO2eq_LA[[#This Row],[Edificios (kilotoneladas CO₂e)]]-E257,0),0)</f>
        <v>100</v>
      </c>
      <c r="G258" s="5">
        <f>IF(A257=Emisiones_CO2_CO2eq_LA[[#This Row],[País]],IFERROR(((Emisiones_CO2_CO2eq_LA[[#This Row],[Edificios (kilotoneladas CO₂e)]]-E257)/E257)*100,0),0)</f>
        <v>25</v>
      </c>
      <c r="H258" s="5">
        <v>8.3416750083416702E-2</v>
      </c>
      <c r="I258">
        <v>580</v>
      </c>
      <c r="J258">
        <f>IF(A257=Emisiones_CO2_CO2eq_LA[[#This Row],[País]],IFERROR(Emisiones_CO2_CO2eq_LA[[#This Row],[Industria (kilotoneladas CO₂e)]]-I257,0),0)</f>
        <v>20</v>
      </c>
      <c r="K258" s="5">
        <f>IF(A257=Emisiones_CO2_CO2eq_LA[[#This Row],[País]],IFERROR(((Emisiones_CO2_CO2eq_LA[[#This Row],[Industria (kilotoneladas CO₂e)]]-I257)/I257)*100,0),0)</f>
        <v>3.5714285714285712</v>
      </c>
      <c r="L258" s="5">
        <v>9.67634300967634E-2</v>
      </c>
      <c r="M258">
        <v>880</v>
      </c>
      <c r="N258">
        <f>IF(A257=Emisiones_CO2_CO2eq_LA[[#This Row],[País]],IFERROR(Emisiones_CO2_CO2eq_LA[[#This Row],[UCTUS (kilotoneladas CO₂e)]]-M257,0),0)</f>
        <v>0</v>
      </c>
      <c r="O258" s="5">
        <f>IF(A257=Emisiones_CO2_CO2eq_LA[[#This Row],[País]],IFERROR(((Emisiones_CO2_CO2eq_LA[[#This Row],[UCTUS (kilotoneladas CO₂e)]]-M257)/M257)*100,0),0)</f>
        <v>0</v>
      </c>
      <c r="P258" s="5">
        <v>0.146813480146813</v>
      </c>
      <c r="Q258">
        <v>0</v>
      </c>
      <c r="R258">
        <f>IF(A257=Emisiones_CO2_CO2eq_LA[[#This Row],[País]],IFERROR(Emisiones_CO2_CO2eq_LA[[#This Row],[Otras Quemas de Combustible (kilotoneladas CO₂e)]]-Q257,0),0)</f>
        <v>0</v>
      </c>
      <c r="S258" s="5">
        <f>IF(A257=Emisiones_CO2_CO2eq_LA[[#This Row],[País]],IFERROR(((Emisiones_CO2_CO2eq_LA[[#This Row],[Otras Quemas de Combustible (kilotoneladas CO₂e)]]-Q257)/Q257)*100,0),0)</f>
        <v>0</v>
      </c>
      <c r="T258" s="6">
        <v>0</v>
      </c>
      <c r="U258">
        <v>2700</v>
      </c>
      <c r="V258">
        <f>IF(A257=Emisiones_CO2_CO2eq_LA[[#This Row],[País]],IFERROR(Emisiones_CO2_CO2eq_LA[[#This Row],[Transporte (kilotoneladas CO₂e)]]-U257,0),0)</f>
        <v>200</v>
      </c>
      <c r="W258" s="5">
        <f>IF(A257=Emisiones_CO2_CO2eq_LA[[#This Row],[País]],IFERROR(((Emisiones_CO2_CO2eq_LA[[#This Row],[Transporte (kilotoneladas CO₂e)]]-U257)/U257)*100,0),0)</f>
        <v>8</v>
      </c>
      <c r="X258" s="5">
        <v>0.45045045045045001</v>
      </c>
      <c r="Y258">
        <v>1200</v>
      </c>
      <c r="Z258">
        <f>IF(A257=Emisiones_CO2_CO2eq_LA[[#This Row],[País]],IFERROR(Emisiones_CO2_CO2eq_LA[[#This Row],[Manufactura y Construcción (kilotoneladas CO₂e)]]-Y257,0),0)</f>
        <v>0</v>
      </c>
      <c r="AA258" s="5">
        <f>IF(A257=Emisiones_CO2_CO2eq_LA[[#This Row],[País]],IFERROR(((Emisiones_CO2_CO2eq_LA[[#This Row],[Manufactura y Construcción (kilotoneladas CO₂e)]]-Y257)/Y257)*100,0),0)</f>
        <v>0</v>
      </c>
      <c r="AB258" s="5">
        <v>0.20020020020019999</v>
      </c>
      <c r="AC258">
        <v>0</v>
      </c>
      <c r="AD258">
        <f>IF(A257=Emisiones_CO2_CO2eq_LA[[#This Row],[País]],IFERROR(Emisiones_CO2_CO2eq_LA[[#This Row],[Emisiones Fugitivas (kilotoneladas CO₂e)]]-AC257,0),0)</f>
        <v>0</v>
      </c>
      <c r="AE258" s="5">
        <f>IF(A257=Emisiones_CO2_CO2eq_LA[[#This Row],[País]],IFERROR(((Emisiones_CO2_CO2eq_LA[[#This Row],[Emisiones Fugitivas (kilotoneladas CO₂e)]]-AC257)/AC257)*100,0),0)</f>
        <v>0</v>
      </c>
      <c r="AF258" s="5">
        <v>0</v>
      </c>
      <c r="AG258">
        <v>1500</v>
      </c>
      <c r="AH258">
        <f>IF(A257=Emisiones_CO2_CO2eq_LA[[#This Row],[País]],IFERROR(Emisiones_CO2_CO2eq_LA[[#This Row],[Electricidad y Calor (kilotoneladas CO₂e)]]-AG257,0),0)</f>
        <v>0</v>
      </c>
      <c r="AI258" s="5">
        <f>IF(A257=Emisiones_CO2_CO2eq_LA[[#This Row],[País]],IFERROR(((Emisiones_CO2_CO2eq_LA[[#This Row],[Electricidad y Calor (kilotoneladas CO₂e)]]-AG257)/AG257)*100,0),0)</f>
        <v>0</v>
      </c>
      <c r="AJ258" s="5">
        <v>0.25025025025024999</v>
      </c>
    </row>
    <row r="259" spans="1:36" x14ac:dyDescent="0.25">
      <c r="A259" t="s">
        <v>106</v>
      </c>
      <c r="B259" t="s">
        <v>106</v>
      </c>
      <c r="C259" t="s">
        <v>107</v>
      </c>
      <c r="D259">
        <v>2004</v>
      </c>
      <c r="E259">
        <v>500</v>
      </c>
      <c r="F259">
        <f>IF(A258=Emisiones_CO2_CO2eq_LA[[#This Row],[País]],IFERROR(Emisiones_CO2_CO2eq_LA[[#This Row],[Edificios (kilotoneladas CO₂e)]]-E258,0),0)</f>
        <v>0</v>
      </c>
      <c r="G259" s="5">
        <f>IF(A258=Emisiones_CO2_CO2eq_LA[[#This Row],[País]],IFERROR(((Emisiones_CO2_CO2eq_LA[[#This Row],[Edificios (kilotoneladas CO₂e)]]-E258)/E258)*100,0),0)</f>
        <v>0</v>
      </c>
      <c r="H259" s="5">
        <v>8.3001328021248294E-2</v>
      </c>
      <c r="I259">
        <v>520</v>
      </c>
      <c r="J259">
        <f>IF(A258=Emisiones_CO2_CO2eq_LA[[#This Row],[País]],IFERROR(Emisiones_CO2_CO2eq_LA[[#This Row],[Industria (kilotoneladas CO₂e)]]-I258,0),0)</f>
        <v>-60</v>
      </c>
      <c r="K259" s="5">
        <f>IF(A258=Emisiones_CO2_CO2eq_LA[[#This Row],[País]],IFERROR(((Emisiones_CO2_CO2eq_LA[[#This Row],[Industria (kilotoneladas CO₂e)]]-I258)/I258)*100,0),0)</f>
        <v>-10.344827586206897</v>
      </c>
      <c r="L259" s="5">
        <v>8.6321381142098197E-2</v>
      </c>
      <c r="M259">
        <v>880</v>
      </c>
      <c r="N259">
        <f>IF(A258=Emisiones_CO2_CO2eq_LA[[#This Row],[País]],IFERROR(Emisiones_CO2_CO2eq_LA[[#This Row],[UCTUS (kilotoneladas CO₂e)]]-M258,0),0)</f>
        <v>0</v>
      </c>
      <c r="O259" s="5">
        <f>IF(A258=Emisiones_CO2_CO2eq_LA[[#This Row],[País]],IFERROR(((Emisiones_CO2_CO2eq_LA[[#This Row],[UCTUS (kilotoneladas CO₂e)]]-M258)/M258)*100,0),0)</f>
        <v>0</v>
      </c>
      <c r="P259" s="5">
        <v>0.146082337317397</v>
      </c>
      <c r="Q259">
        <v>0</v>
      </c>
      <c r="R259">
        <f>IF(A258=Emisiones_CO2_CO2eq_LA[[#This Row],[País]],IFERROR(Emisiones_CO2_CO2eq_LA[[#This Row],[Otras Quemas de Combustible (kilotoneladas CO₂e)]]-Q258,0),0)</f>
        <v>0</v>
      </c>
      <c r="S259" s="5">
        <f>IF(A258=Emisiones_CO2_CO2eq_LA[[#This Row],[País]],IFERROR(((Emisiones_CO2_CO2eq_LA[[#This Row],[Otras Quemas de Combustible (kilotoneladas CO₂e)]]-Q258)/Q258)*100,0),0)</f>
        <v>0</v>
      </c>
      <c r="T259" s="6">
        <v>0</v>
      </c>
      <c r="U259">
        <v>2800</v>
      </c>
      <c r="V259">
        <f>IF(A258=Emisiones_CO2_CO2eq_LA[[#This Row],[País]],IFERROR(Emisiones_CO2_CO2eq_LA[[#This Row],[Transporte (kilotoneladas CO₂e)]]-U258,0),0)</f>
        <v>100</v>
      </c>
      <c r="W259" s="5">
        <f>IF(A258=Emisiones_CO2_CO2eq_LA[[#This Row],[País]],IFERROR(((Emisiones_CO2_CO2eq_LA[[#This Row],[Transporte (kilotoneladas CO₂e)]]-U258)/U258)*100,0),0)</f>
        <v>3.7037037037037033</v>
      </c>
      <c r="X259" s="5">
        <v>0.46480743691899001</v>
      </c>
      <c r="Y259">
        <v>1100</v>
      </c>
      <c r="Z259">
        <f>IF(A258=Emisiones_CO2_CO2eq_LA[[#This Row],[País]],IFERROR(Emisiones_CO2_CO2eq_LA[[#This Row],[Manufactura y Construcción (kilotoneladas CO₂e)]]-Y258,0),0)</f>
        <v>-100</v>
      </c>
      <c r="AA259" s="5">
        <f>IF(A258=Emisiones_CO2_CO2eq_LA[[#This Row],[País]],IFERROR(((Emisiones_CO2_CO2eq_LA[[#This Row],[Manufactura y Construcción (kilotoneladas CO₂e)]]-Y258)/Y258)*100,0),0)</f>
        <v>-8.3333333333333321</v>
      </c>
      <c r="AB259" s="5">
        <v>0.18260292164674599</v>
      </c>
      <c r="AC259">
        <v>0</v>
      </c>
      <c r="AD259">
        <f>IF(A258=Emisiones_CO2_CO2eq_LA[[#This Row],[País]],IFERROR(Emisiones_CO2_CO2eq_LA[[#This Row],[Emisiones Fugitivas (kilotoneladas CO₂e)]]-AC258,0),0)</f>
        <v>0</v>
      </c>
      <c r="AE259" s="5">
        <f>IF(A258=Emisiones_CO2_CO2eq_LA[[#This Row],[País]],IFERROR(((Emisiones_CO2_CO2eq_LA[[#This Row],[Emisiones Fugitivas (kilotoneladas CO₂e)]]-AC258)/AC258)*100,0),0)</f>
        <v>0</v>
      </c>
      <c r="AF259" s="5">
        <v>0</v>
      </c>
      <c r="AG259">
        <v>1400</v>
      </c>
      <c r="AH259">
        <f>IF(A258=Emisiones_CO2_CO2eq_LA[[#This Row],[País]],IFERROR(Emisiones_CO2_CO2eq_LA[[#This Row],[Electricidad y Calor (kilotoneladas CO₂e)]]-AG258,0),0)</f>
        <v>-100</v>
      </c>
      <c r="AI259" s="5">
        <f>IF(A258=Emisiones_CO2_CO2eq_LA[[#This Row],[País]],IFERROR(((Emisiones_CO2_CO2eq_LA[[#This Row],[Electricidad y Calor (kilotoneladas CO₂e)]]-AG258)/AG258)*100,0),0)</f>
        <v>-6.666666666666667</v>
      </c>
      <c r="AJ259" s="5">
        <v>0.23240371845949501</v>
      </c>
    </row>
    <row r="260" spans="1:36" x14ac:dyDescent="0.25">
      <c r="A260" t="s">
        <v>106</v>
      </c>
      <c r="B260" t="s">
        <v>106</v>
      </c>
      <c r="C260" t="s">
        <v>107</v>
      </c>
      <c r="D260">
        <v>2005</v>
      </c>
      <c r="E260">
        <v>500</v>
      </c>
      <c r="F260">
        <f>IF(A259=Emisiones_CO2_CO2eq_LA[[#This Row],[País]],IFERROR(Emisiones_CO2_CO2eq_LA[[#This Row],[Edificios (kilotoneladas CO₂e)]]-E259,0),0)</f>
        <v>0</v>
      </c>
      <c r="G260" s="5">
        <f>IF(A259=Emisiones_CO2_CO2eq_LA[[#This Row],[País]],IFERROR(((Emisiones_CO2_CO2eq_LA[[#This Row],[Edificios (kilotoneladas CO₂e)]]-E259)/E259)*100,0),0)</f>
        <v>0</v>
      </c>
      <c r="H260" s="5">
        <v>8.2617316589557094E-2</v>
      </c>
      <c r="I260">
        <v>460</v>
      </c>
      <c r="J260">
        <f>IF(A259=Emisiones_CO2_CO2eq_LA[[#This Row],[País]],IFERROR(Emisiones_CO2_CO2eq_LA[[#This Row],[Industria (kilotoneladas CO₂e)]]-I259,0),0)</f>
        <v>-60</v>
      </c>
      <c r="K260" s="5">
        <f>IF(A259=Emisiones_CO2_CO2eq_LA[[#This Row],[País]],IFERROR(((Emisiones_CO2_CO2eq_LA[[#This Row],[Industria (kilotoneladas CO₂e)]]-I259)/I259)*100,0),0)</f>
        <v>-11.538461538461538</v>
      </c>
      <c r="L260" s="5">
        <v>7.6007931262392595E-2</v>
      </c>
      <c r="M260">
        <v>880</v>
      </c>
      <c r="N260">
        <f>IF(A259=Emisiones_CO2_CO2eq_LA[[#This Row],[País]],IFERROR(Emisiones_CO2_CO2eq_LA[[#This Row],[UCTUS (kilotoneladas CO₂e)]]-M259,0),0)</f>
        <v>0</v>
      </c>
      <c r="O260" s="5">
        <f>IF(A259=Emisiones_CO2_CO2eq_LA[[#This Row],[País]],IFERROR(((Emisiones_CO2_CO2eq_LA[[#This Row],[UCTUS (kilotoneladas CO₂e)]]-M259)/M259)*100,0),0)</f>
        <v>0</v>
      </c>
      <c r="P260" s="5">
        <v>0.14540647719762001</v>
      </c>
      <c r="Q260">
        <v>0</v>
      </c>
      <c r="R260">
        <f>IF(A259=Emisiones_CO2_CO2eq_LA[[#This Row],[País]],IFERROR(Emisiones_CO2_CO2eq_LA[[#This Row],[Otras Quemas de Combustible (kilotoneladas CO₂e)]]-Q259,0),0)</f>
        <v>0</v>
      </c>
      <c r="S260" s="5">
        <f>IF(A259=Emisiones_CO2_CO2eq_LA[[#This Row],[País]],IFERROR(((Emisiones_CO2_CO2eq_LA[[#This Row],[Otras Quemas de Combustible (kilotoneladas CO₂e)]]-Q259)/Q259)*100,0),0)</f>
        <v>0</v>
      </c>
      <c r="T260" s="6">
        <v>0</v>
      </c>
      <c r="U260">
        <v>3100</v>
      </c>
      <c r="V260">
        <f>IF(A259=Emisiones_CO2_CO2eq_LA[[#This Row],[País]],IFERROR(Emisiones_CO2_CO2eq_LA[[#This Row],[Transporte (kilotoneladas CO₂e)]]-U259,0),0)</f>
        <v>300</v>
      </c>
      <c r="W260" s="5">
        <f>IF(A259=Emisiones_CO2_CO2eq_LA[[#This Row],[País]],IFERROR(((Emisiones_CO2_CO2eq_LA[[#This Row],[Transporte (kilotoneladas CO₂e)]]-U259)/U259)*100,0),0)</f>
        <v>10.714285714285714</v>
      </c>
      <c r="X260" s="5">
        <v>0.51222736285525405</v>
      </c>
      <c r="Y260">
        <v>1200</v>
      </c>
      <c r="Z260">
        <f>IF(A259=Emisiones_CO2_CO2eq_LA[[#This Row],[País]],IFERROR(Emisiones_CO2_CO2eq_LA[[#This Row],[Manufactura y Construcción (kilotoneladas CO₂e)]]-Y259,0),0)</f>
        <v>100</v>
      </c>
      <c r="AA260" s="5">
        <f>IF(A259=Emisiones_CO2_CO2eq_LA[[#This Row],[País]],IFERROR(((Emisiones_CO2_CO2eq_LA[[#This Row],[Manufactura y Construcción (kilotoneladas CO₂e)]]-Y259)/Y259)*100,0),0)</f>
        <v>9.0909090909090917</v>
      </c>
      <c r="AB260" s="5">
        <v>0.198281559814937</v>
      </c>
      <c r="AC260">
        <v>0</v>
      </c>
      <c r="AD260">
        <f>IF(A259=Emisiones_CO2_CO2eq_LA[[#This Row],[País]],IFERROR(Emisiones_CO2_CO2eq_LA[[#This Row],[Emisiones Fugitivas (kilotoneladas CO₂e)]]-AC259,0),0)</f>
        <v>0</v>
      </c>
      <c r="AE260" s="5">
        <f>IF(A259=Emisiones_CO2_CO2eq_LA[[#This Row],[País]],IFERROR(((Emisiones_CO2_CO2eq_LA[[#This Row],[Emisiones Fugitivas (kilotoneladas CO₂e)]]-AC259)/AC259)*100,0),0)</f>
        <v>0</v>
      </c>
      <c r="AF260" s="5">
        <v>0</v>
      </c>
      <c r="AG260">
        <v>1500</v>
      </c>
      <c r="AH260">
        <f>IF(A259=Emisiones_CO2_CO2eq_LA[[#This Row],[País]],IFERROR(Emisiones_CO2_CO2eq_LA[[#This Row],[Electricidad y Calor (kilotoneladas CO₂e)]]-AG259,0),0)</f>
        <v>100</v>
      </c>
      <c r="AI260" s="5">
        <f>IF(A259=Emisiones_CO2_CO2eq_LA[[#This Row],[País]],IFERROR(((Emisiones_CO2_CO2eq_LA[[#This Row],[Electricidad y Calor (kilotoneladas CO₂e)]]-AG259)/AG259)*100,0),0)</f>
        <v>7.1428571428571423</v>
      </c>
      <c r="AJ260" s="5">
        <v>0.247851949768671</v>
      </c>
    </row>
    <row r="261" spans="1:36" x14ac:dyDescent="0.25">
      <c r="A261" t="s">
        <v>106</v>
      </c>
      <c r="B261" t="s">
        <v>106</v>
      </c>
      <c r="C261" t="s">
        <v>107</v>
      </c>
      <c r="D261">
        <v>2006</v>
      </c>
      <c r="E261">
        <v>600</v>
      </c>
      <c r="F261">
        <f>IF(A260=Emisiones_CO2_CO2eq_LA[[#This Row],[País]],IFERROR(Emisiones_CO2_CO2eq_LA[[#This Row],[Edificios (kilotoneladas CO₂e)]]-E260,0),0)</f>
        <v>100</v>
      </c>
      <c r="G261" s="5">
        <f>IF(A260=Emisiones_CO2_CO2eq_LA[[#This Row],[País]],IFERROR(((Emisiones_CO2_CO2eq_LA[[#This Row],[Edificios (kilotoneladas CO₂e)]]-E260)/E260)*100,0),0)</f>
        <v>20</v>
      </c>
      <c r="H261" s="5">
        <v>9.8700444151998606E-2</v>
      </c>
      <c r="I261">
        <v>530</v>
      </c>
      <c r="J261">
        <f>IF(A260=Emisiones_CO2_CO2eq_LA[[#This Row],[País]],IFERROR(Emisiones_CO2_CO2eq_LA[[#This Row],[Industria (kilotoneladas CO₂e)]]-I260,0),0)</f>
        <v>70</v>
      </c>
      <c r="K261" s="5">
        <f>IF(A260=Emisiones_CO2_CO2eq_LA[[#This Row],[País]],IFERROR(((Emisiones_CO2_CO2eq_LA[[#This Row],[Industria (kilotoneladas CO₂e)]]-I260)/I260)*100,0),0)</f>
        <v>15.217391304347828</v>
      </c>
      <c r="L261" s="5">
        <v>8.7185392334265505E-2</v>
      </c>
      <c r="M261">
        <v>830</v>
      </c>
      <c r="N261">
        <f>IF(A260=Emisiones_CO2_CO2eq_LA[[#This Row],[País]],IFERROR(Emisiones_CO2_CO2eq_LA[[#This Row],[UCTUS (kilotoneladas CO₂e)]]-M260,0),0)</f>
        <v>-50</v>
      </c>
      <c r="O261" s="5">
        <f>IF(A260=Emisiones_CO2_CO2eq_LA[[#This Row],[País]],IFERROR(((Emisiones_CO2_CO2eq_LA[[#This Row],[UCTUS (kilotoneladas CO₂e)]]-M260)/M260)*100,0),0)</f>
        <v>-5.6818181818181817</v>
      </c>
      <c r="P261" s="5">
        <v>0.13653561441026399</v>
      </c>
      <c r="Q261">
        <v>0</v>
      </c>
      <c r="R261">
        <f>IF(A260=Emisiones_CO2_CO2eq_LA[[#This Row],[País]],IFERROR(Emisiones_CO2_CO2eq_LA[[#This Row],[Otras Quemas de Combustible (kilotoneladas CO₂e)]]-Q260,0),0)</f>
        <v>0</v>
      </c>
      <c r="S261" s="5">
        <f>IF(A260=Emisiones_CO2_CO2eq_LA[[#This Row],[País]],IFERROR(((Emisiones_CO2_CO2eq_LA[[#This Row],[Otras Quemas de Combustible (kilotoneladas CO₂e)]]-Q260)/Q260)*100,0),0)</f>
        <v>0</v>
      </c>
      <c r="T261" s="6">
        <v>0</v>
      </c>
      <c r="U261">
        <v>2900</v>
      </c>
      <c r="V261">
        <f>IF(A260=Emisiones_CO2_CO2eq_LA[[#This Row],[País]],IFERROR(Emisiones_CO2_CO2eq_LA[[#This Row],[Transporte (kilotoneladas CO₂e)]]-U260,0),0)</f>
        <v>-200</v>
      </c>
      <c r="W261" s="5">
        <f>IF(A260=Emisiones_CO2_CO2eq_LA[[#This Row],[País]],IFERROR(((Emisiones_CO2_CO2eq_LA[[#This Row],[Transporte (kilotoneladas CO₂e)]]-U260)/U260)*100,0),0)</f>
        <v>-6.4516129032258061</v>
      </c>
      <c r="X261" s="5">
        <v>0.47705214673466001</v>
      </c>
      <c r="Y261">
        <v>1200</v>
      </c>
      <c r="Z261">
        <f>IF(A260=Emisiones_CO2_CO2eq_LA[[#This Row],[País]],IFERROR(Emisiones_CO2_CO2eq_LA[[#This Row],[Manufactura y Construcción (kilotoneladas CO₂e)]]-Y260,0),0)</f>
        <v>0</v>
      </c>
      <c r="AA261" s="5">
        <f>IF(A260=Emisiones_CO2_CO2eq_LA[[#This Row],[País]],IFERROR(((Emisiones_CO2_CO2eq_LA[[#This Row],[Manufactura y Construcción (kilotoneladas CO₂e)]]-Y260)/Y260)*100,0),0)</f>
        <v>0</v>
      </c>
      <c r="AB261" s="5">
        <v>0.19740088830399699</v>
      </c>
      <c r="AC261">
        <v>0</v>
      </c>
      <c r="AD261">
        <f>IF(A260=Emisiones_CO2_CO2eq_LA[[#This Row],[País]],IFERROR(Emisiones_CO2_CO2eq_LA[[#This Row],[Emisiones Fugitivas (kilotoneladas CO₂e)]]-AC260,0),0)</f>
        <v>0</v>
      </c>
      <c r="AE261" s="5">
        <f>IF(A260=Emisiones_CO2_CO2eq_LA[[#This Row],[País]],IFERROR(((Emisiones_CO2_CO2eq_LA[[#This Row],[Emisiones Fugitivas (kilotoneladas CO₂e)]]-AC260)/AC260)*100,0),0)</f>
        <v>0</v>
      </c>
      <c r="AF261" s="5">
        <v>0</v>
      </c>
      <c r="AG261">
        <v>1800</v>
      </c>
      <c r="AH261">
        <f>IF(A260=Emisiones_CO2_CO2eq_LA[[#This Row],[País]],IFERROR(Emisiones_CO2_CO2eq_LA[[#This Row],[Electricidad y Calor (kilotoneladas CO₂e)]]-AG260,0),0)</f>
        <v>300</v>
      </c>
      <c r="AI261" s="5">
        <f>IF(A260=Emisiones_CO2_CO2eq_LA[[#This Row],[País]],IFERROR(((Emisiones_CO2_CO2eq_LA[[#This Row],[Electricidad y Calor (kilotoneladas CO₂e)]]-AG260)/AG260)*100,0),0)</f>
        <v>20</v>
      </c>
      <c r="AJ261" s="5">
        <v>0.29610133245599601</v>
      </c>
    </row>
    <row r="262" spans="1:36" x14ac:dyDescent="0.25">
      <c r="A262" t="s">
        <v>106</v>
      </c>
      <c r="B262" t="s">
        <v>106</v>
      </c>
      <c r="C262" t="s">
        <v>107</v>
      </c>
      <c r="D262">
        <v>2007</v>
      </c>
      <c r="E262">
        <v>500</v>
      </c>
      <c r="F262">
        <f>IF(A261=Emisiones_CO2_CO2eq_LA[[#This Row],[País]],IFERROR(Emisiones_CO2_CO2eq_LA[[#This Row],[Edificios (kilotoneladas CO₂e)]]-E261,0),0)</f>
        <v>-100</v>
      </c>
      <c r="G262" s="5">
        <f>IF(A261=Emisiones_CO2_CO2eq_LA[[#This Row],[País]],IFERROR(((Emisiones_CO2_CO2eq_LA[[#This Row],[Edificios (kilotoneladas CO₂e)]]-E261)/E261)*100,0),0)</f>
        <v>-16.666666666666664</v>
      </c>
      <c r="H262" s="5">
        <v>8.1886668850311095E-2</v>
      </c>
      <c r="I262">
        <v>520</v>
      </c>
      <c r="J262">
        <f>IF(A261=Emisiones_CO2_CO2eq_LA[[#This Row],[País]],IFERROR(Emisiones_CO2_CO2eq_LA[[#This Row],[Industria (kilotoneladas CO₂e)]]-I261,0),0)</f>
        <v>-10</v>
      </c>
      <c r="K262" s="5">
        <f>IF(A261=Emisiones_CO2_CO2eq_LA[[#This Row],[País]],IFERROR(((Emisiones_CO2_CO2eq_LA[[#This Row],[Industria (kilotoneladas CO₂e)]]-I261)/I261)*100,0),0)</f>
        <v>-1.8867924528301887</v>
      </c>
      <c r="L262" s="5">
        <v>8.5162135604323605E-2</v>
      </c>
      <c r="M262">
        <v>830</v>
      </c>
      <c r="N262">
        <f>IF(A261=Emisiones_CO2_CO2eq_LA[[#This Row],[País]],IFERROR(Emisiones_CO2_CO2eq_LA[[#This Row],[UCTUS (kilotoneladas CO₂e)]]-M261,0),0)</f>
        <v>0</v>
      </c>
      <c r="O262" s="5">
        <f>IF(A261=Emisiones_CO2_CO2eq_LA[[#This Row],[País]],IFERROR(((Emisiones_CO2_CO2eq_LA[[#This Row],[UCTUS (kilotoneladas CO₂e)]]-M261)/M261)*100,0),0)</f>
        <v>0</v>
      </c>
      <c r="P262" s="5">
        <v>0.13593187029151599</v>
      </c>
      <c r="Q262">
        <v>0</v>
      </c>
      <c r="R262">
        <f>IF(A261=Emisiones_CO2_CO2eq_LA[[#This Row],[País]],IFERROR(Emisiones_CO2_CO2eq_LA[[#This Row],[Otras Quemas de Combustible (kilotoneladas CO₂e)]]-Q261,0),0)</f>
        <v>0</v>
      </c>
      <c r="S262" s="5">
        <f>IF(A261=Emisiones_CO2_CO2eq_LA[[#This Row],[País]],IFERROR(((Emisiones_CO2_CO2eq_LA[[#This Row],[Otras Quemas de Combustible (kilotoneladas CO₂e)]]-Q261)/Q261)*100,0),0)</f>
        <v>0</v>
      </c>
      <c r="T262" s="6">
        <v>0</v>
      </c>
      <c r="U262">
        <v>3200</v>
      </c>
      <c r="V262">
        <f>IF(A261=Emisiones_CO2_CO2eq_LA[[#This Row],[País]],IFERROR(Emisiones_CO2_CO2eq_LA[[#This Row],[Transporte (kilotoneladas CO₂e)]]-U261,0),0)</f>
        <v>300</v>
      </c>
      <c r="W262" s="5">
        <f>IF(A261=Emisiones_CO2_CO2eq_LA[[#This Row],[País]],IFERROR(((Emisiones_CO2_CO2eq_LA[[#This Row],[Transporte (kilotoneladas CO₂e)]]-U261)/U261)*100,0),0)</f>
        <v>10.344827586206897</v>
      </c>
      <c r="X262" s="5">
        <v>0.52407468064199103</v>
      </c>
      <c r="Y262">
        <v>1400</v>
      </c>
      <c r="Z262">
        <f>IF(A261=Emisiones_CO2_CO2eq_LA[[#This Row],[País]],IFERROR(Emisiones_CO2_CO2eq_LA[[#This Row],[Manufactura y Construcción (kilotoneladas CO₂e)]]-Y261,0),0)</f>
        <v>200</v>
      </c>
      <c r="AA262" s="5">
        <f>IF(A261=Emisiones_CO2_CO2eq_LA[[#This Row],[País]],IFERROR(((Emisiones_CO2_CO2eq_LA[[#This Row],[Manufactura y Construcción (kilotoneladas CO₂e)]]-Y261)/Y261)*100,0),0)</f>
        <v>16.666666666666664</v>
      </c>
      <c r="AB262" s="5">
        <v>0.229282672780871</v>
      </c>
      <c r="AC262">
        <v>0</v>
      </c>
      <c r="AD262">
        <f>IF(A261=Emisiones_CO2_CO2eq_LA[[#This Row],[País]],IFERROR(Emisiones_CO2_CO2eq_LA[[#This Row],[Emisiones Fugitivas (kilotoneladas CO₂e)]]-AC261,0),0)</f>
        <v>0</v>
      </c>
      <c r="AE262" s="5">
        <f>IF(A261=Emisiones_CO2_CO2eq_LA[[#This Row],[País]],IFERROR(((Emisiones_CO2_CO2eq_LA[[#This Row],[Emisiones Fugitivas (kilotoneladas CO₂e)]]-AC261)/AC261)*100,0),0)</f>
        <v>0</v>
      </c>
      <c r="AF262" s="5">
        <v>0</v>
      </c>
      <c r="AG262">
        <v>1800</v>
      </c>
      <c r="AH262">
        <f>IF(A261=Emisiones_CO2_CO2eq_LA[[#This Row],[País]],IFERROR(Emisiones_CO2_CO2eq_LA[[#This Row],[Electricidad y Calor (kilotoneladas CO₂e)]]-AG261,0),0)</f>
        <v>0</v>
      </c>
      <c r="AI262" s="5">
        <f>IF(A261=Emisiones_CO2_CO2eq_LA[[#This Row],[País]],IFERROR(((Emisiones_CO2_CO2eq_LA[[#This Row],[Electricidad y Calor (kilotoneladas CO₂e)]]-AG261)/AG261)*100,0),0)</f>
        <v>0</v>
      </c>
      <c r="AJ262" s="5">
        <v>0.29479200786111998</v>
      </c>
    </row>
    <row r="263" spans="1:36" x14ac:dyDescent="0.25">
      <c r="A263" t="s">
        <v>106</v>
      </c>
      <c r="B263" t="s">
        <v>106</v>
      </c>
      <c r="C263" t="s">
        <v>107</v>
      </c>
      <c r="D263">
        <v>2008</v>
      </c>
      <c r="E263">
        <v>500</v>
      </c>
      <c r="F263">
        <f>IF(A262=Emisiones_CO2_CO2eq_LA[[#This Row],[País]],IFERROR(Emisiones_CO2_CO2eq_LA[[#This Row],[Edificios (kilotoneladas CO₂e)]]-E262,0),0)</f>
        <v>0</v>
      </c>
      <c r="G263" s="5">
        <f>IF(A262=Emisiones_CO2_CO2eq_LA[[#This Row],[País]],IFERROR(((Emisiones_CO2_CO2eq_LA[[#This Row],[Edificios (kilotoneladas CO₂e)]]-E262)/E262)*100,0),0)</f>
        <v>0</v>
      </c>
      <c r="H263" s="5">
        <v>8.1539465101108904E-2</v>
      </c>
      <c r="I263">
        <v>520</v>
      </c>
      <c r="J263">
        <f>IF(A262=Emisiones_CO2_CO2eq_LA[[#This Row],[País]],IFERROR(Emisiones_CO2_CO2eq_LA[[#This Row],[Industria (kilotoneladas CO₂e)]]-I262,0),0)</f>
        <v>0</v>
      </c>
      <c r="K263" s="5">
        <f>IF(A262=Emisiones_CO2_CO2eq_LA[[#This Row],[País]],IFERROR(((Emisiones_CO2_CO2eq_LA[[#This Row],[Industria (kilotoneladas CO₂e)]]-I262)/I262)*100,0),0)</f>
        <v>0</v>
      </c>
      <c r="L263" s="5">
        <v>8.4801043705153206E-2</v>
      </c>
      <c r="M263">
        <v>830</v>
      </c>
      <c r="N263">
        <f>IF(A262=Emisiones_CO2_CO2eq_LA[[#This Row],[País]],IFERROR(Emisiones_CO2_CO2eq_LA[[#This Row],[UCTUS (kilotoneladas CO₂e)]]-M262,0),0)</f>
        <v>0</v>
      </c>
      <c r="O263" s="5">
        <f>IF(A262=Emisiones_CO2_CO2eq_LA[[#This Row],[País]],IFERROR(((Emisiones_CO2_CO2eq_LA[[#This Row],[UCTUS (kilotoneladas CO₂e)]]-M262)/M262)*100,0),0)</f>
        <v>0</v>
      </c>
      <c r="P263" s="5">
        <v>0.13535551206783999</v>
      </c>
      <c r="Q263">
        <v>0</v>
      </c>
      <c r="R263">
        <f>IF(A262=Emisiones_CO2_CO2eq_LA[[#This Row],[País]],IFERROR(Emisiones_CO2_CO2eq_LA[[#This Row],[Otras Quemas de Combustible (kilotoneladas CO₂e)]]-Q262,0),0)</f>
        <v>0</v>
      </c>
      <c r="S263" s="5">
        <f>IF(A262=Emisiones_CO2_CO2eq_LA[[#This Row],[País]],IFERROR(((Emisiones_CO2_CO2eq_LA[[#This Row],[Otras Quemas de Combustible (kilotoneladas CO₂e)]]-Q262)/Q262)*100,0),0)</f>
        <v>0</v>
      </c>
      <c r="T263" s="6">
        <v>0</v>
      </c>
      <c r="U263">
        <v>3000</v>
      </c>
      <c r="V263">
        <f>IF(A262=Emisiones_CO2_CO2eq_LA[[#This Row],[País]],IFERROR(Emisiones_CO2_CO2eq_LA[[#This Row],[Transporte (kilotoneladas CO₂e)]]-U262,0),0)</f>
        <v>-200</v>
      </c>
      <c r="W263" s="5">
        <f>IF(A262=Emisiones_CO2_CO2eq_LA[[#This Row],[País]],IFERROR(((Emisiones_CO2_CO2eq_LA[[#This Row],[Transporte (kilotoneladas CO₂e)]]-U262)/U262)*100,0),0)</f>
        <v>-6.25</v>
      </c>
      <c r="X263" s="5">
        <v>0.48923679060665298</v>
      </c>
      <c r="Y263">
        <v>1000</v>
      </c>
      <c r="Z263">
        <f>IF(A262=Emisiones_CO2_CO2eq_LA[[#This Row],[País]],IFERROR(Emisiones_CO2_CO2eq_LA[[#This Row],[Manufactura y Construcción (kilotoneladas CO₂e)]]-Y262,0),0)</f>
        <v>-400</v>
      </c>
      <c r="AA263" s="5">
        <f>IF(A262=Emisiones_CO2_CO2eq_LA[[#This Row],[País]],IFERROR(((Emisiones_CO2_CO2eq_LA[[#This Row],[Manufactura y Construcción (kilotoneladas CO₂e)]]-Y262)/Y262)*100,0),0)</f>
        <v>-28.571428571428569</v>
      </c>
      <c r="AB263" s="5">
        <v>0.163078930202217</v>
      </c>
      <c r="AC263">
        <v>0</v>
      </c>
      <c r="AD263">
        <f>IF(A262=Emisiones_CO2_CO2eq_LA[[#This Row],[País]],IFERROR(Emisiones_CO2_CO2eq_LA[[#This Row],[Emisiones Fugitivas (kilotoneladas CO₂e)]]-AC262,0),0)</f>
        <v>0</v>
      </c>
      <c r="AE263" s="5">
        <f>IF(A262=Emisiones_CO2_CO2eq_LA[[#This Row],[País]],IFERROR(((Emisiones_CO2_CO2eq_LA[[#This Row],[Emisiones Fugitivas (kilotoneladas CO₂e)]]-AC262)/AC262)*100,0),0)</f>
        <v>0</v>
      </c>
      <c r="AF263" s="5">
        <v>0</v>
      </c>
      <c r="AG263">
        <v>1600</v>
      </c>
      <c r="AH263">
        <f>IF(A262=Emisiones_CO2_CO2eq_LA[[#This Row],[País]],IFERROR(Emisiones_CO2_CO2eq_LA[[#This Row],[Electricidad y Calor (kilotoneladas CO₂e)]]-AG262,0),0)</f>
        <v>-200</v>
      </c>
      <c r="AI263" s="5">
        <f>IF(A262=Emisiones_CO2_CO2eq_LA[[#This Row],[País]],IFERROR(((Emisiones_CO2_CO2eq_LA[[#This Row],[Electricidad y Calor (kilotoneladas CO₂e)]]-AG262)/AG262)*100,0),0)</f>
        <v>-11.111111111111111</v>
      </c>
      <c r="AJ263" s="5">
        <v>0.26092628832354797</v>
      </c>
    </row>
    <row r="264" spans="1:36" x14ac:dyDescent="0.25">
      <c r="A264" t="s">
        <v>106</v>
      </c>
      <c r="B264" t="s">
        <v>106</v>
      </c>
      <c r="C264" t="s">
        <v>107</v>
      </c>
      <c r="D264">
        <v>2009</v>
      </c>
      <c r="E264">
        <v>500</v>
      </c>
      <c r="F264">
        <f>IF(A263=Emisiones_CO2_CO2eq_LA[[#This Row],[País]],IFERROR(Emisiones_CO2_CO2eq_LA[[#This Row],[Edificios (kilotoneladas CO₂e)]]-E263,0),0)</f>
        <v>0</v>
      </c>
      <c r="G264" s="5">
        <f>IF(A263=Emisiones_CO2_CO2eq_LA[[#This Row],[País]],IFERROR(((Emisiones_CO2_CO2eq_LA[[#This Row],[Edificios (kilotoneladas CO₂e)]]-E263)/E263)*100,0),0)</f>
        <v>0</v>
      </c>
      <c r="H264" s="5">
        <v>8.1195193244559899E-2</v>
      </c>
      <c r="I264">
        <v>480</v>
      </c>
      <c r="J264">
        <f>IF(A263=Emisiones_CO2_CO2eq_LA[[#This Row],[País]],IFERROR(Emisiones_CO2_CO2eq_LA[[#This Row],[Industria (kilotoneladas CO₂e)]]-I263,0),0)</f>
        <v>-40</v>
      </c>
      <c r="K264" s="5">
        <f>IF(A263=Emisiones_CO2_CO2eq_LA[[#This Row],[País]],IFERROR(((Emisiones_CO2_CO2eq_LA[[#This Row],[Industria (kilotoneladas CO₂e)]]-I263)/I263)*100,0),0)</f>
        <v>-7.6923076923076925</v>
      </c>
      <c r="L264" s="5">
        <v>7.7947385514777506E-2</v>
      </c>
      <c r="M264">
        <v>830</v>
      </c>
      <c r="N264">
        <f>IF(A263=Emisiones_CO2_CO2eq_LA[[#This Row],[País]],IFERROR(Emisiones_CO2_CO2eq_LA[[#This Row],[UCTUS (kilotoneladas CO₂e)]]-M263,0),0)</f>
        <v>0</v>
      </c>
      <c r="O264" s="5">
        <f>IF(A263=Emisiones_CO2_CO2eq_LA[[#This Row],[País]],IFERROR(((Emisiones_CO2_CO2eq_LA[[#This Row],[UCTUS (kilotoneladas CO₂e)]]-M263)/M263)*100,0),0)</f>
        <v>0</v>
      </c>
      <c r="P264" s="5">
        <v>0.13478402078596899</v>
      </c>
      <c r="Q264">
        <v>0</v>
      </c>
      <c r="R264">
        <f>IF(A263=Emisiones_CO2_CO2eq_LA[[#This Row],[País]],IFERROR(Emisiones_CO2_CO2eq_LA[[#This Row],[Otras Quemas de Combustible (kilotoneladas CO₂e)]]-Q263,0),0)</f>
        <v>0</v>
      </c>
      <c r="S264" s="5">
        <f>IF(A263=Emisiones_CO2_CO2eq_LA[[#This Row],[País]],IFERROR(((Emisiones_CO2_CO2eq_LA[[#This Row],[Otras Quemas de Combustible (kilotoneladas CO₂e)]]-Q263)/Q263)*100,0),0)</f>
        <v>0</v>
      </c>
      <c r="T264" s="6">
        <v>0</v>
      </c>
      <c r="U264">
        <v>3100</v>
      </c>
      <c r="V264">
        <f>IF(A263=Emisiones_CO2_CO2eq_LA[[#This Row],[País]],IFERROR(Emisiones_CO2_CO2eq_LA[[#This Row],[Transporte (kilotoneladas CO₂e)]]-U263,0),0)</f>
        <v>100</v>
      </c>
      <c r="W264" s="5">
        <f>IF(A263=Emisiones_CO2_CO2eq_LA[[#This Row],[País]],IFERROR(((Emisiones_CO2_CO2eq_LA[[#This Row],[Transporte (kilotoneladas CO₂e)]]-U263)/U263)*100,0),0)</f>
        <v>3.3333333333333335</v>
      </c>
      <c r="X264" s="5">
        <v>0.50341019811627097</v>
      </c>
      <c r="Y264">
        <v>800</v>
      </c>
      <c r="Z264">
        <f>IF(A263=Emisiones_CO2_CO2eq_LA[[#This Row],[País]],IFERROR(Emisiones_CO2_CO2eq_LA[[#This Row],[Manufactura y Construcción (kilotoneladas CO₂e)]]-Y263,0),0)</f>
        <v>-200</v>
      </c>
      <c r="AA264" s="5">
        <f>IF(A263=Emisiones_CO2_CO2eq_LA[[#This Row],[País]],IFERROR(((Emisiones_CO2_CO2eq_LA[[#This Row],[Manufactura y Construcción (kilotoneladas CO₂e)]]-Y263)/Y263)*100,0),0)</f>
        <v>-20</v>
      </c>
      <c r="AB264" s="5">
        <v>0.12991230919129501</v>
      </c>
      <c r="AC264">
        <v>0</v>
      </c>
      <c r="AD264">
        <f>IF(A263=Emisiones_CO2_CO2eq_LA[[#This Row],[País]],IFERROR(Emisiones_CO2_CO2eq_LA[[#This Row],[Emisiones Fugitivas (kilotoneladas CO₂e)]]-AC263,0),0)</f>
        <v>0</v>
      </c>
      <c r="AE264" s="5">
        <f>IF(A263=Emisiones_CO2_CO2eq_LA[[#This Row],[País]],IFERROR(((Emisiones_CO2_CO2eq_LA[[#This Row],[Emisiones Fugitivas (kilotoneladas CO₂e)]]-AC263)/AC263)*100,0),0)</f>
        <v>0</v>
      </c>
      <c r="AF264" s="5">
        <v>0</v>
      </c>
      <c r="AG264">
        <v>1600</v>
      </c>
      <c r="AH264">
        <f>IF(A263=Emisiones_CO2_CO2eq_LA[[#This Row],[País]],IFERROR(Emisiones_CO2_CO2eq_LA[[#This Row],[Electricidad y Calor (kilotoneladas CO₂e)]]-AG263,0),0)</f>
        <v>0</v>
      </c>
      <c r="AI264" s="5">
        <f>IF(A263=Emisiones_CO2_CO2eq_LA[[#This Row],[País]],IFERROR(((Emisiones_CO2_CO2eq_LA[[#This Row],[Electricidad y Calor (kilotoneladas CO₂e)]]-AG263)/AG263)*100,0),0)</f>
        <v>0</v>
      </c>
      <c r="AJ264" s="5">
        <v>0.25982461838259102</v>
      </c>
    </row>
    <row r="265" spans="1:36" x14ac:dyDescent="0.25">
      <c r="A265" t="s">
        <v>106</v>
      </c>
      <c r="B265" t="s">
        <v>106</v>
      </c>
      <c r="C265" t="s">
        <v>107</v>
      </c>
      <c r="D265">
        <v>2010</v>
      </c>
      <c r="E265">
        <v>700</v>
      </c>
      <c r="F265">
        <f>IF(A264=Emisiones_CO2_CO2eq_LA[[#This Row],[País]],IFERROR(Emisiones_CO2_CO2eq_LA[[#This Row],[Edificios (kilotoneladas CO₂e)]]-E264,0),0)</f>
        <v>200</v>
      </c>
      <c r="G265" s="5">
        <f>IF(A264=Emisiones_CO2_CO2eq_LA[[#This Row],[País]],IFERROR(((Emisiones_CO2_CO2eq_LA[[#This Row],[Edificios (kilotoneladas CO₂e)]]-E264)/E264)*100,0),0)</f>
        <v>40</v>
      </c>
      <c r="H265" s="5">
        <v>0.113195342820181</v>
      </c>
      <c r="I265">
        <v>510</v>
      </c>
      <c r="J265">
        <f>IF(A264=Emisiones_CO2_CO2eq_LA[[#This Row],[País]],IFERROR(Emisiones_CO2_CO2eq_LA[[#This Row],[Industria (kilotoneladas CO₂e)]]-I264,0),0)</f>
        <v>30</v>
      </c>
      <c r="K265" s="5">
        <f>IF(A264=Emisiones_CO2_CO2eq_LA[[#This Row],[País]],IFERROR(((Emisiones_CO2_CO2eq_LA[[#This Row],[Industria (kilotoneladas CO₂e)]]-I264)/I264)*100,0),0)</f>
        <v>6.25</v>
      </c>
      <c r="L265" s="5">
        <v>8.24708926261319E-2</v>
      </c>
      <c r="M265">
        <v>830</v>
      </c>
      <c r="N265">
        <f>IF(A264=Emisiones_CO2_CO2eq_LA[[#This Row],[País]],IFERROR(Emisiones_CO2_CO2eq_LA[[#This Row],[UCTUS (kilotoneladas CO₂e)]]-M264,0),0)</f>
        <v>0</v>
      </c>
      <c r="O265" s="5">
        <f>IF(A264=Emisiones_CO2_CO2eq_LA[[#This Row],[País]],IFERROR(((Emisiones_CO2_CO2eq_LA[[#This Row],[UCTUS (kilotoneladas CO₂e)]]-M264)/M264)*100,0),0)</f>
        <v>0</v>
      </c>
      <c r="P265" s="5">
        <v>0.13421733505821401</v>
      </c>
      <c r="Q265">
        <v>0</v>
      </c>
      <c r="R265">
        <f>IF(A264=Emisiones_CO2_CO2eq_LA[[#This Row],[País]],IFERROR(Emisiones_CO2_CO2eq_LA[[#This Row],[Otras Quemas de Combustible (kilotoneladas CO₂e)]]-Q264,0),0)</f>
        <v>0</v>
      </c>
      <c r="S265" s="5">
        <f>IF(A264=Emisiones_CO2_CO2eq_LA[[#This Row],[País]],IFERROR(((Emisiones_CO2_CO2eq_LA[[#This Row],[Otras Quemas de Combustible (kilotoneladas CO₂e)]]-Q264)/Q264)*100,0),0)</f>
        <v>0</v>
      </c>
      <c r="T265" s="6">
        <v>0</v>
      </c>
      <c r="U265">
        <v>3000</v>
      </c>
      <c r="V265">
        <f>IF(A264=Emisiones_CO2_CO2eq_LA[[#This Row],[País]],IFERROR(Emisiones_CO2_CO2eq_LA[[#This Row],[Transporte (kilotoneladas CO₂e)]]-U264,0),0)</f>
        <v>-100</v>
      </c>
      <c r="W265" s="5">
        <f>IF(A264=Emisiones_CO2_CO2eq_LA[[#This Row],[País]],IFERROR(((Emisiones_CO2_CO2eq_LA[[#This Row],[Transporte (kilotoneladas CO₂e)]]-U264)/U264)*100,0),0)</f>
        <v>-3.225806451612903</v>
      </c>
      <c r="X265" s="5">
        <v>0.485122897800776</v>
      </c>
      <c r="Y265">
        <v>800</v>
      </c>
      <c r="Z265">
        <f>IF(A264=Emisiones_CO2_CO2eq_LA[[#This Row],[País]],IFERROR(Emisiones_CO2_CO2eq_LA[[#This Row],[Manufactura y Construcción (kilotoneladas CO₂e)]]-Y264,0),0)</f>
        <v>0</v>
      </c>
      <c r="AA265" s="5">
        <f>IF(A264=Emisiones_CO2_CO2eq_LA[[#This Row],[País]],IFERROR(((Emisiones_CO2_CO2eq_LA[[#This Row],[Manufactura y Construcción (kilotoneladas CO₂e)]]-Y264)/Y264)*100,0),0)</f>
        <v>0</v>
      </c>
      <c r="AB265" s="5">
        <v>0.12936610608020699</v>
      </c>
      <c r="AC265">
        <v>0</v>
      </c>
      <c r="AD265">
        <f>IF(A264=Emisiones_CO2_CO2eq_LA[[#This Row],[País]],IFERROR(Emisiones_CO2_CO2eq_LA[[#This Row],[Emisiones Fugitivas (kilotoneladas CO₂e)]]-AC264,0),0)</f>
        <v>0</v>
      </c>
      <c r="AE265" s="5">
        <f>IF(A264=Emisiones_CO2_CO2eq_LA[[#This Row],[País]],IFERROR(((Emisiones_CO2_CO2eq_LA[[#This Row],[Emisiones Fugitivas (kilotoneladas CO₂e)]]-AC264)/AC264)*100,0),0)</f>
        <v>0</v>
      </c>
      <c r="AF265" s="5">
        <v>0</v>
      </c>
      <c r="AG265">
        <v>1400</v>
      </c>
      <c r="AH265">
        <f>IF(A264=Emisiones_CO2_CO2eq_LA[[#This Row],[País]],IFERROR(Emisiones_CO2_CO2eq_LA[[#This Row],[Electricidad y Calor (kilotoneladas CO₂e)]]-AG264,0),0)</f>
        <v>-200</v>
      </c>
      <c r="AI265" s="5">
        <f>IF(A264=Emisiones_CO2_CO2eq_LA[[#This Row],[País]],IFERROR(((Emisiones_CO2_CO2eq_LA[[#This Row],[Electricidad y Calor (kilotoneladas CO₂e)]]-AG264)/AG264)*100,0),0)</f>
        <v>-12.5</v>
      </c>
      <c r="AJ265" s="5">
        <v>0.22639068564036199</v>
      </c>
    </row>
    <row r="266" spans="1:36" x14ac:dyDescent="0.25">
      <c r="A266" t="s">
        <v>106</v>
      </c>
      <c r="B266" t="s">
        <v>106</v>
      </c>
      <c r="C266" t="s">
        <v>107</v>
      </c>
      <c r="D266">
        <v>2011</v>
      </c>
      <c r="E266">
        <v>600</v>
      </c>
      <c r="F266">
        <f>IF(A265=Emisiones_CO2_CO2eq_LA[[#This Row],[País]],IFERROR(Emisiones_CO2_CO2eq_LA[[#This Row],[Edificios (kilotoneladas CO₂e)]]-E265,0),0)</f>
        <v>-100</v>
      </c>
      <c r="G266" s="5">
        <f>IF(A265=Emisiones_CO2_CO2eq_LA[[#This Row],[País]],IFERROR(((Emisiones_CO2_CO2eq_LA[[#This Row],[Edificios (kilotoneladas CO₂e)]]-E265)/E265)*100,0),0)</f>
        <v>-14.285714285714285</v>
      </c>
      <c r="H266" s="5">
        <v>9.6602801481242895E-2</v>
      </c>
      <c r="I266">
        <v>520</v>
      </c>
      <c r="J266">
        <f>IF(A265=Emisiones_CO2_CO2eq_LA[[#This Row],[País]],IFERROR(Emisiones_CO2_CO2eq_LA[[#This Row],[Industria (kilotoneladas CO₂e)]]-I265,0),0)</f>
        <v>10</v>
      </c>
      <c r="K266" s="5">
        <f>IF(A265=Emisiones_CO2_CO2eq_LA[[#This Row],[País]],IFERROR(((Emisiones_CO2_CO2eq_LA[[#This Row],[Industria (kilotoneladas CO₂e)]]-I265)/I265)*100,0),0)</f>
        <v>1.9607843137254901</v>
      </c>
      <c r="L266" s="5">
        <v>8.3722427950410502E-2</v>
      </c>
      <c r="M266">
        <v>730</v>
      </c>
      <c r="N266">
        <f>IF(A265=Emisiones_CO2_CO2eq_LA[[#This Row],[País]],IFERROR(Emisiones_CO2_CO2eq_LA[[#This Row],[UCTUS (kilotoneladas CO₂e)]]-M265,0),0)</f>
        <v>-100</v>
      </c>
      <c r="O266" s="5">
        <f>IF(A265=Emisiones_CO2_CO2eq_LA[[#This Row],[País]],IFERROR(((Emisiones_CO2_CO2eq_LA[[#This Row],[UCTUS (kilotoneladas CO₂e)]]-M265)/M265)*100,0),0)</f>
        <v>-12.048192771084338</v>
      </c>
      <c r="P266" s="5">
        <v>0.117533408468845</v>
      </c>
      <c r="Q266">
        <v>0</v>
      </c>
      <c r="R266">
        <f>IF(A265=Emisiones_CO2_CO2eq_LA[[#This Row],[País]],IFERROR(Emisiones_CO2_CO2eq_LA[[#This Row],[Otras Quemas de Combustible (kilotoneladas CO₂e)]]-Q265,0),0)</f>
        <v>0</v>
      </c>
      <c r="S266" s="5">
        <f>IF(A265=Emisiones_CO2_CO2eq_LA[[#This Row],[País]],IFERROR(((Emisiones_CO2_CO2eq_LA[[#This Row],[Otras Quemas de Combustible (kilotoneladas CO₂e)]]-Q265)/Q265)*100,0),0)</f>
        <v>0</v>
      </c>
      <c r="T266" s="6">
        <v>0</v>
      </c>
      <c r="U266">
        <v>3100</v>
      </c>
      <c r="V266">
        <f>IF(A265=Emisiones_CO2_CO2eq_LA[[#This Row],[País]],IFERROR(Emisiones_CO2_CO2eq_LA[[#This Row],[Transporte (kilotoneladas CO₂e)]]-U265,0),0)</f>
        <v>100</v>
      </c>
      <c r="W266" s="5">
        <f>IF(A265=Emisiones_CO2_CO2eq_LA[[#This Row],[País]],IFERROR(((Emisiones_CO2_CO2eq_LA[[#This Row],[Transporte (kilotoneladas CO₂e)]]-U265)/U265)*100,0),0)</f>
        <v>3.3333333333333335</v>
      </c>
      <c r="X266" s="5">
        <v>0.49911447431975497</v>
      </c>
      <c r="Y266">
        <v>900</v>
      </c>
      <c r="Z266">
        <f>IF(A265=Emisiones_CO2_CO2eq_LA[[#This Row],[País]],IFERROR(Emisiones_CO2_CO2eq_LA[[#This Row],[Manufactura y Construcción (kilotoneladas CO₂e)]]-Y265,0),0)</f>
        <v>100</v>
      </c>
      <c r="AA266" s="5">
        <f>IF(A265=Emisiones_CO2_CO2eq_LA[[#This Row],[País]],IFERROR(((Emisiones_CO2_CO2eq_LA[[#This Row],[Manufactura y Construcción (kilotoneladas CO₂e)]]-Y265)/Y265)*100,0),0)</f>
        <v>12.5</v>
      </c>
      <c r="AB266" s="5">
        <v>0.14490420222186401</v>
      </c>
      <c r="AC266">
        <v>0</v>
      </c>
      <c r="AD266">
        <f>IF(A265=Emisiones_CO2_CO2eq_LA[[#This Row],[País]],IFERROR(Emisiones_CO2_CO2eq_LA[[#This Row],[Emisiones Fugitivas (kilotoneladas CO₂e)]]-AC265,0),0)</f>
        <v>0</v>
      </c>
      <c r="AE266" s="5">
        <f>IF(A265=Emisiones_CO2_CO2eq_LA[[#This Row],[País]],IFERROR(((Emisiones_CO2_CO2eq_LA[[#This Row],[Emisiones Fugitivas (kilotoneladas CO₂e)]]-AC265)/AC265)*100,0),0)</f>
        <v>0</v>
      </c>
      <c r="AF266" s="5">
        <v>0</v>
      </c>
      <c r="AG266">
        <v>1400</v>
      </c>
      <c r="AH266">
        <f>IF(A265=Emisiones_CO2_CO2eq_LA[[#This Row],[País]],IFERROR(Emisiones_CO2_CO2eq_LA[[#This Row],[Electricidad y Calor (kilotoneladas CO₂e)]]-AG265,0),0)</f>
        <v>0</v>
      </c>
      <c r="AI266" s="5">
        <f>IF(A265=Emisiones_CO2_CO2eq_LA[[#This Row],[País]],IFERROR(((Emisiones_CO2_CO2eq_LA[[#This Row],[Electricidad y Calor (kilotoneladas CO₂e)]]-AG265)/AG265)*100,0),0)</f>
        <v>0</v>
      </c>
      <c r="AJ266" s="5">
        <v>0.22540653678956599</v>
      </c>
    </row>
    <row r="267" spans="1:36" x14ac:dyDescent="0.25">
      <c r="A267" t="s">
        <v>106</v>
      </c>
      <c r="B267" t="s">
        <v>106</v>
      </c>
      <c r="C267" t="s">
        <v>107</v>
      </c>
      <c r="D267">
        <v>2012</v>
      </c>
      <c r="E267">
        <v>600</v>
      </c>
      <c r="F267">
        <f>IF(A266=Emisiones_CO2_CO2eq_LA[[#This Row],[País]],IFERROR(Emisiones_CO2_CO2eq_LA[[#This Row],[Edificios (kilotoneladas CO₂e)]]-E266,0),0)</f>
        <v>0</v>
      </c>
      <c r="G267" s="5">
        <f>IF(A266=Emisiones_CO2_CO2eq_LA[[#This Row],[País]],IFERROR(((Emisiones_CO2_CO2eq_LA[[#This Row],[Edificios (kilotoneladas CO₂e)]]-E266)/E266)*100,0),0)</f>
        <v>0</v>
      </c>
      <c r="H267" s="5">
        <v>9.6184674575184301E-2</v>
      </c>
      <c r="I267">
        <v>540</v>
      </c>
      <c r="J267">
        <f>IF(A266=Emisiones_CO2_CO2eq_LA[[#This Row],[País]],IFERROR(Emisiones_CO2_CO2eq_LA[[#This Row],[Industria (kilotoneladas CO₂e)]]-I266,0),0)</f>
        <v>20</v>
      </c>
      <c r="K267" s="5">
        <f>IF(A266=Emisiones_CO2_CO2eq_LA[[#This Row],[País]],IFERROR(((Emisiones_CO2_CO2eq_LA[[#This Row],[Industria (kilotoneladas CO₂e)]]-I266)/I266)*100,0),0)</f>
        <v>3.8461538461538463</v>
      </c>
      <c r="L267" s="5">
        <v>8.6566207117665897E-2</v>
      </c>
      <c r="M267">
        <v>730</v>
      </c>
      <c r="N267">
        <f>IF(A266=Emisiones_CO2_CO2eq_LA[[#This Row],[País]],IFERROR(Emisiones_CO2_CO2eq_LA[[#This Row],[UCTUS (kilotoneladas CO₂e)]]-M266,0),0)</f>
        <v>0</v>
      </c>
      <c r="O267" s="5">
        <f>IF(A266=Emisiones_CO2_CO2eq_LA[[#This Row],[País]],IFERROR(((Emisiones_CO2_CO2eq_LA[[#This Row],[UCTUS (kilotoneladas CO₂e)]]-M266)/M266)*100,0),0)</f>
        <v>0</v>
      </c>
      <c r="P267" s="5">
        <v>0.117024687399807</v>
      </c>
      <c r="Q267">
        <v>0</v>
      </c>
      <c r="R267">
        <f>IF(A266=Emisiones_CO2_CO2eq_LA[[#This Row],[País]],IFERROR(Emisiones_CO2_CO2eq_LA[[#This Row],[Otras Quemas de Combustible (kilotoneladas CO₂e)]]-Q266,0),0)</f>
        <v>0</v>
      </c>
      <c r="S267" s="5">
        <f>IF(A266=Emisiones_CO2_CO2eq_LA[[#This Row],[País]],IFERROR(((Emisiones_CO2_CO2eq_LA[[#This Row],[Otras Quemas de Combustible (kilotoneladas CO₂e)]]-Q266)/Q266)*100,0),0)</f>
        <v>0</v>
      </c>
      <c r="T267" s="6">
        <v>0</v>
      </c>
      <c r="U267">
        <v>2700</v>
      </c>
      <c r="V267">
        <f>IF(A266=Emisiones_CO2_CO2eq_LA[[#This Row],[País]],IFERROR(Emisiones_CO2_CO2eq_LA[[#This Row],[Transporte (kilotoneladas CO₂e)]]-U266,0),0)</f>
        <v>-400</v>
      </c>
      <c r="W267" s="5">
        <f>IF(A266=Emisiones_CO2_CO2eq_LA[[#This Row],[País]],IFERROR(((Emisiones_CO2_CO2eq_LA[[#This Row],[Transporte (kilotoneladas CO₂e)]]-U266)/U266)*100,0),0)</f>
        <v>-12.903225806451612</v>
      </c>
      <c r="X267" s="5">
        <v>0.43283103558832903</v>
      </c>
      <c r="Y267">
        <v>1200</v>
      </c>
      <c r="Z267">
        <f>IF(A266=Emisiones_CO2_CO2eq_LA[[#This Row],[País]],IFERROR(Emisiones_CO2_CO2eq_LA[[#This Row],[Manufactura y Construcción (kilotoneladas CO₂e)]]-Y266,0),0)</f>
        <v>300</v>
      </c>
      <c r="AA267" s="5">
        <f>IF(A266=Emisiones_CO2_CO2eq_LA[[#This Row],[País]],IFERROR(((Emisiones_CO2_CO2eq_LA[[#This Row],[Manufactura y Construcción (kilotoneladas CO₂e)]]-Y266)/Y266)*100,0),0)</f>
        <v>33.333333333333329</v>
      </c>
      <c r="AB267" s="5">
        <v>0.19236934915036799</v>
      </c>
      <c r="AC267">
        <v>0</v>
      </c>
      <c r="AD267">
        <f>IF(A266=Emisiones_CO2_CO2eq_LA[[#This Row],[País]],IFERROR(Emisiones_CO2_CO2eq_LA[[#This Row],[Emisiones Fugitivas (kilotoneladas CO₂e)]]-AC266,0),0)</f>
        <v>0</v>
      </c>
      <c r="AE267" s="5">
        <f>IF(A266=Emisiones_CO2_CO2eq_LA[[#This Row],[País]],IFERROR(((Emisiones_CO2_CO2eq_LA[[#This Row],[Emisiones Fugitivas (kilotoneladas CO₂e)]]-AC266)/AC266)*100,0),0)</f>
        <v>0</v>
      </c>
      <c r="AF267" s="5">
        <v>0</v>
      </c>
      <c r="AG267">
        <v>1500</v>
      </c>
      <c r="AH267">
        <f>IF(A266=Emisiones_CO2_CO2eq_LA[[#This Row],[País]],IFERROR(Emisiones_CO2_CO2eq_LA[[#This Row],[Electricidad y Calor (kilotoneladas CO₂e)]]-AG266,0),0)</f>
        <v>100</v>
      </c>
      <c r="AI267" s="5">
        <f>IF(A266=Emisiones_CO2_CO2eq_LA[[#This Row],[País]],IFERROR(((Emisiones_CO2_CO2eq_LA[[#This Row],[Electricidad y Calor (kilotoneladas CO₂e)]]-AG266)/AG266)*100,0),0)</f>
        <v>7.1428571428571423</v>
      </c>
      <c r="AJ267" s="5">
        <v>0.24046168643796001</v>
      </c>
    </row>
    <row r="268" spans="1:36" x14ac:dyDescent="0.25">
      <c r="A268" t="s">
        <v>106</v>
      </c>
      <c r="B268" t="s">
        <v>106</v>
      </c>
      <c r="C268" t="s">
        <v>107</v>
      </c>
      <c r="D268">
        <v>2013</v>
      </c>
      <c r="E268">
        <v>700</v>
      </c>
      <c r="F268">
        <f>IF(A267=Emisiones_CO2_CO2eq_LA[[#This Row],[País]],IFERROR(Emisiones_CO2_CO2eq_LA[[#This Row],[Edificios (kilotoneladas CO₂e)]]-E267,0),0)</f>
        <v>100</v>
      </c>
      <c r="G268" s="5">
        <f>IF(A267=Emisiones_CO2_CO2eq_LA[[#This Row],[País]],IFERROR(((Emisiones_CO2_CO2eq_LA[[#This Row],[Edificios (kilotoneladas CO₂e)]]-E267)/E267)*100,0),0)</f>
        <v>16.666666666666664</v>
      </c>
      <c r="H268" s="5">
        <v>0.11171401212894901</v>
      </c>
      <c r="I268">
        <v>470</v>
      </c>
      <c r="J268">
        <f>IF(A267=Emisiones_CO2_CO2eq_LA[[#This Row],[País]],IFERROR(Emisiones_CO2_CO2eq_LA[[#This Row],[Industria (kilotoneladas CO₂e)]]-I267,0),0)</f>
        <v>-70</v>
      </c>
      <c r="K268" s="5">
        <f>IF(A267=Emisiones_CO2_CO2eq_LA[[#This Row],[País]],IFERROR(((Emisiones_CO2_CO2eq_LA[[#This Row],[Industria (kilotoneladas CO₂e)]]-I267)/I267)*100,0),0)</f>
        <v>-12.962962962962962</v>
      </c>
      <c r="L268" s="5">
        <v>7.5007979572294894E-2</v>
      </c>
      <c r="M268">
        <v>730</v>
      </c>
      <c r="N268">
        <f>IF(A267=Emisiones_CO2_CO2eq_LA[[#This Row],[País]],IFERROR(Emisiones_CO2_CO2eq_LA[[#This Row],[UCTUS (kilotoneladas CO₂e)]]-M267,0),0)</f>
        <v>0</v>
      </c>
      <c r="O268" s="5">
        <f>IF(A267=Emisiones_CO2_CO2eq_LA[[#This Row],[País]],IFERROR(((Emisiones_CO2_CO2eq_LA[[#This Row],[UCTUS (kilotoneladas CO₂e)]]-M267)/M267)*100,0),0)</f>
        <v>0</v>
      </c>
      <c r="P268" s="5">
        <v>0.116501755505904</v>
      </c>
      <c r="Q268">
        <v>0</v>
      </c>
      <c r="R268">
        <f>IF(A267=Emisiones_CO2_CO2eq_LA[[#This Row],[País]],IFERROR(Emisiones_CO2_CO2eq_LA[[#This Row],[Otras Quemas de Combustible (kilotoneladas CO₂e)]]-Q267,0),0)</f>
        <v>0</v>
      </c>
      <c r="S268" s="5">
        <f>IF(A267=Emisiones_CO2_CO2eq_LA[[#This Row],[País]],IFERROR(((Emisiones_CO2_CO2eq_LA[[#This Row],[Otras Quemas de Combustible (kilotoneladas CO₂e)]]-Q267)/Q267)*100,0),0)</f>
        <v>0</v>
      </c>
      <c r="T268" s="6">
        <v>0</v>
      </c>
      <c r="U268">
        <v>2800</v>
      </c>
      <c r="V268">
        <f>IF(A267=Emisiones_CO2_CO2eq_LA[[#This Row],[País]],IFERROR(Emisiones_CO2_CO2eq_LA[[#This Row],[Transporte (kilotoneladas CO₂e)]]-U267,0),0)</f>
        <v>100</v>
      </c>
      <c r="W268" s="5">
        <f>IF(A267=Emisiones_CO2_CO2eq_LA[[#This Row],[País]],IFERROR(((Emisiones_CO2_CO2eq_LA[[#This Row],[Transporte (kilotoneladas CO₂e)]]-U267)/U267)*100,0),0)</f>
        <v>3.7037037037037033</v>
      </c>
      <c r="X268" s="5">
        <v>0.44685604851579902</v>
      </c>
      <c r="Y268">
        <v>600</v>
      </c>
      <c r="Z268">
        <f>IF(A267=Emisiones_CO2_CO2eq_LA[[#This Row],[País]],IFERROR(Emisiones_CO2_CO2eq_LA[[#This Row],[Manufactura y Construcción (kilotoneladas CO₂e)]]-Y267,0),0)</f>
        <v>-600</v>
      </c>
      <c r="AA268" s="5">
        <f>IF(A267=Emisiones_CO2_CO2eq_LA[[#This Row],[País]],IFERROR(((Emisiones_CO2_CO2eq_LA[[#This Row],[Manufactura y Construcción (kilotoneladas CO₂e)]]-Y267)/Y267)*100,0),0)</f>
        <v>-50</v>
      </c>
      <c r="AB268" s="5">
        <v>9.5754867539099897E-2</v>
      </c>
      <c r="AC268">
        <v>0</v>
      </c>
      <c r="AD268">
        <f>IF(A267=Emisiones_CO2_CO2eq_LA[[#This Row],[País]],IFERROR(Emisiones_CO2_CO2eq_LA[[#This Row],[Emisiones Fugitivas (kilotoneladas CO₂e)]]-AC267,0),0)</f>
        <v>0</v>
      </c>
      <c r="AE268" s="5">
        <f>IF(A267=Emisiones_CO2_CO2eq_LA[[#This Row],[País]],IFERROR(((Emisiones_CO2_CO2eq_LA[[#This Row],[Emisiones Fugitivas (kilotoneladas CO₂e)]]-AC267)/AC267)*100,0),0)</f>
        <v>0</v>
      </c>
      <c r="AF268" s="5">
        <v>0</v>
      </c>
      <c r="AG268">
        <v>1600</v>
      </c>
      <c r="AH268">
        <f>IF(A267=Emisiones_CO2_CO2eq_LA[[#This Row],[País]],IFERROR(Emisiones_CO2_CO2eq_LA[[#This Row],[Electricidad y Calor (kilotoneladas CO₂e)]]-AG267,0),0)</f>
        <v>100</v>
      </c>
      <c r="AI268" s="5">
        <f>IF(A267=Emisiones_CO2_CO2eq_LA[[#This Row],[País]],IFERROR(((Emisiones_CO2_CO2eq_LA[[#This Row],[Electricidad y Calor (kilotoneladas CO₂e)]]-AG267)/AG267)*100,0),0)</f>
        <v>6.666666666666667</v>
      </c>
      <c r="AJ268" s="5">
        <v>0.255346313437599</v>
      </c>
    </row>
    <row r="269" spans="1:36" x14ac:dyDescent="0.25">
      <c r="A269" t="s">
        <v>106</v>
      </c>
      <c r="B269" t="s">
        <v>106</v>
      </c>
      <c r="C269" t="s">
        <v>107</v>
      </c>
      <c r="D269">
        <v>2014</v>
      </c>
      <c r="E269">
        <v>600</v>
      </c>
      <c r="F269">
        <f>IF(A268=Emisiones_CO2_CO2eq_LA[[#This Row],[País]],IFERROR(Emisiones_CO2_CO2eq_LA[[#This Row],[Edificios (kilotoneladas CO₂e)]]-E268,0),0)</f>
        <v>-100</v>
      </c>
      <c r="G269" s="5">
        <f>IF(A268=Emisiones_CO2_CO2eq_LA[[#This Row],[País]],IFERROR(((Emisiones_CO2_CO2eq_LA[[#This Row],[Edificios (kilotoneladas CO₂e)]]-E268)/E268)*100,0),0)</f>
        <v>-14.285714285714285</v>
      </c>
      <c r="H269" s="5">
        <v>9.5313741064336696E-2</v>
      </c>
      <c r="I269">
        <v>390</v>
      </c>
      <c r="J269">
        <f>IF(A268=Emisiones_CO2_CO2eq_LA[[#This Row],[País]],IFERROR(Emisiones_CO2_CO2eq_LA[[#This Row],[Industria (kilotoneladas CO₂e)]]-I268,0),0)</f>
        <v>-80</v>
      </c>
      <c r="K269" s="5">
        <f>IF(A268=Emisiones_CO2_CO2eq_LA[[#This Row],[País]],IFERROR(((Emisiones_CO2_CO2eq_LA[[#This Row],[Industria (kilotoneladas CO₂e)]]-I268)/I268)*100,0),0)</f>
        <v>-17.021276595744681</v>
      </c>
      <c r="L269" s="5">
        <v>6.1953931691818898E-2</v>
      </c>
      <c r="M269">
        <v>730</v>
      </c>
      <c r="N269">
        <f>IF(A268=Emisiones_CO2_CO2eq_LA[[#This Row],[País]],IFERROR(Emisiones_CO2_CO2eq_LA[[#This Row],[UCTUS (kilotoneladas CO₂e)]]-M268,0),0)</f>
        <v>0</v>
      </c>
      <c r="O269" s="5">
        <f>IF(A268=Emisiones_CO2_CO2eq_LA[[#This Row],[País]],IFERROR(((Emisiones_CO2_CO2eq_LA[[#This Row],[UCTUS (kilotoneladas CO₂e)]]-M268)/M268)*100,0),0)</f>
        <v>0</v>
      </c>
      <c r="P269" s="5">
        <v>0.115965051628276</v>
      </c>
      <c r="Q269">
        <v>0</v>
      </c>
      <c r="R269">
        <f>IF(A268=Emisiones_CO2_CO2eq_LA[[#This Row],[País]],IFERROR(Emisiones_CO2_CO2eq_LA[[#This Row],[Otras Quemas de Combustible (kilotoneladas CO₂e)]]-Q268,0),0)</f>
        <v>0</v>
      </c>
      <c r="S269" s="5">
        <f>IF(A268=Emisiones_CO2_CO2eq_LA[[#This Row],[País]],IFERROR(((Emisiones_CO2_CO2eq_LA[[#This Row],[Otras Quemas de Combustible (kilotoneladas CO₂e)]]-Q268)/Q268)*100,0),0)</f>
        <v>0</v>
      </c>
      <c r="T269" s="6">
        <v>0</v>
      </c>
      <c r="U269">
        <v>2800</v>
      </c>
      <c r="V269">
        <f>IF(A268=Emisiones_CO2_CO2eq_LA[[#This Row],[País]],IFERROR(Emisiones_CO2_CO2eq_LA[[#This Row],[Transporte (kilotoneladas CO₂e)]]-U268,0),0)</f>
        <v>0</v>
      </c>
      <c r="W269" s="5">
        <f>IF(A268=Emisiones_CO2_CO2eq_LA[[#This Row],[País]],IFERROR(((Emisiones_CO2_CO2eq_LA[[#This Row],[Transporte (kilotoneladas CO₂e)]]-U268)/U268)*100,0),0)</f>
        <v>0</v>
      </c>
      <c r="X269" s="5">
        <v>0.44479745830023798</v>
      </c>
      <c r="Y269">
        <v>900</v>
      </c>
      <c r="Z269">
        <f>IF(A268=Emisiones_CO2_CO2eq_LA[[#This Row],[País]],IFERROR(Emisiones_CO2_CO2eq_LA[[#This Row],[Manufactura y Construcción (kilotoneladas CO₂e)]]-Y268,0),0)</f>
        <v>300</v>
      </c>
      <c r="AA269" s="5">
        <f>IF(A268=Emisiones_CO2_CO2eq_LA[[#This Row],[País]],IFERROR(((Emisiones_CO2_CO2eq_LA[[#This Row],[Manufactura y Construcción (kilotoneladas CO₂e)]]-Y268)/Y268)*100,0),0)</f>
        <v>50</v>
      </c>
      <c r="AB269" s="5">
        <v>0.14297061159650501</v>
      </c>
      <c r="AC269">
        <v>0</v>
      </c>
      <c r="AD269">
        <f>IF(A268=Emisiones_CO2_CO2eq_LA[[#This Row],[País]],IFERROR(Emisiones_CO2_CO2eq_LA[[#This Row],[Emisiones Fugitivas (kilotoneladas CO₂e)]]-AC268,0),0)</f>
        <v>0</v>
      </c>
      <c r="AE269" s="5">
        <f>IF(A268=Emisiones_CO2_CO2eq_LA[[#This Row],[País]],IFERROR(((Emisiones_CO2_CO2eq_LA[[#This Row],[Emisiones Fugitivas (kilotoneladas CO₂e)]]-AC268)/AC268)*100,0),0)</f>
        <v>0</v>
      </c>
      <c r="AF269" s="5">
        <v>0</v>
      </c>
      <c r="AG269">
        <v>1600</v>
      </c>
      <c r="AH269">
        <f>IF(A268=Emisiones_CO2_CO2eq_LA[[#This Row],[País]],IFERROR(Emisiones_CO2_CO2eq_LA[[#This Row],[Electricidad y Calor (kilotoneladas CO₂e)]]-AG268,0),0)</f>
        <v>0</v>
      </c>
      <c r="AI269" s="5">
        <f>IF(A268=Emisiones_CO2_CO2eq_LA[[#This Row],[País]],IFERROR(((Emisiones_CO2_CO2eq_LA[[#This Row],[Electricidad y Calor (kilotoneladas CO₂e)]]-AG268)/AG268)*100,0),0)</f>
        <v>0</v>
      </c>
      <c r="AJ269" s="5">
        <v>0.254169976171564</v>
      </c>
    </row>
    <row r="270" spans="1:36" x14ac:dyDescent="0.25">
      <c r="A270" t="s">
        <v>106</v>
      </c>
      <c r="B270" t="s">
        <v>106</v>
      </c>
      <c r="C270" t="s">
        <v>107</v>
      </c>
      <c r="D270">
        <v>2015</v>
      </c>
      <c r="E270">
        <v>700</v>
      </c>
      <c r="F270">
        <f>IF(A269=Emisiones_CO2_CO2eq_LA[[#This Row],[País]],IFERROR(Emisiones_CO2_CO2eq_LA[[#This Row],[Edificios (kilotoneladas CO₂e)]]-E269,0),0)</f>
        <v>100</v>
      </c>
      <c r="G270" s="5">
        <f>IF(A269=Emisiones_CO2_CO2eq_LA[[#This Row],[País]],IFERROR(((Emisiones_CO2_CO2eq_LA[[#This Row],[Edificios (kilotoneladas CO₂e)]]-E269)/E269)*100,0),0)</f>
        <v>16.666666666666664</v>
      </c>
      <c r="H270" s="5">
        <v>0.110671936758893</v>
      </c>
      <c r="I270">
        <v>390</v>
      </c>
      <c r="J270">
        <f>IF(A269=Emisiones_CO2_CO2eq_LA[[#This Row],[País]],IFERROR(Emisiones_CO2_CO2eq_LA[[#This Row],[Industria (kilotoneladas CO₂e)]]-I269,0),0)</f>
        <v>0</v>
      </c>
      <c r="K270" s="5">
        <f>IF(A269=Emisiones_CO2_CO2eq_LA[[#This Row],[País]],IFERROR(((Emisiones_CO2_CO2eq_LA[[#This Row],[Industria (kilotoneladas CO₂e)]]-I269)/I269)*100,0),0)</f>
        <v>0</v>
      </c>
      <c r="L270" s="5">
        <v>6.1660079051383397E-2</v>
      </c>
      <c r="M270">
        <v>730</v>
      </c>
      <c r="N270">
        <f>IF(A269=Emisiones_CO2_CO2eq_LA[[#This Row],[País]],IFERROR(Emisiones_CO2_CO2eq_LA[[#This Row],[UCTUS (kilotoneladas CO₂e)]]-M269,0),0)</f>
        <v>0</v>
      </c>
      <c r="O270" s="5">
        <f>IF(A269=Emisiones_CO2_CO2eq_LA[[#This Row],[País]],IFERROR(((Emisiones_CO2_CO2eq_LA[[#This Row],[UCTUS (kilotoneladas CO₂e)]]-M269)/M269)*100,0),0)</f>
        <v>0</v>
      </c>
      <c r="P270" s="5">
        <v>0.115415019762845</v>
      </c>
      <c r="Q270">
        <v>0</v>
      </c>
      <c r="R270">
        <f>IF(A269=Emisiones_CO2_CO2eq_LA[[#This Row],[País]],IFERROR(Emisiones_CO2_CO2eq_LA[[#This Row],[Otras Quemas de Combustible (kilotoneladas CO₂e)]]-Q269,0),0)</f>
        <v>0</v>
      </c>
      <c r="S270" s="5">
        <f>IF(A269=Emisiones_CO2_CO2eq_LA[[#This Row],[País]],IFERROR(((Emisiones_CO2_CO2eq_LA[[#This Row],[Otras Quemas de Combustible (kilotoneladas CO₂e)]]-Q269)/Q269)*100,0),0)</f>
        <v>0</v>
      </c>
      <c r="T270" s="6">
        <v>0</v>
      </c>
      <c r="U270">
        <v>3400</v>
      </c>
      <c r="V270">
        <f>IF(A269=Emisiones_CO2_CO2eq_LA[[#This Row],[País]],IFERROR(Emisiones_CO2_CO2eq_LA[[#This Row],[Transporte (kilotoneladas CO₂e)]]-U269,0),0)</f>
        <v>600</v>
      </c>
      <c r="W270" s="5">
        <f>IF(A269=Emisiones_CO2_CO2eq_LA[[#This Row],[País]],IFERROR(((Emisiones_CO2_CO2eq_LA[[#This Row],[Transporte (kilotoneladas CO₂e)]]-U269)/U269)*100,0),0)</f>
        <v>21.428571428571427</v>
      </c>
      <c r="X270" s="5">
        <v>0.53754940711462396</v>
      </c>
      <c r="Y270">
        <v>900</v>
      </c>
      <c r="Z270">
        <f>IF(A269=Emisiones_CO2_CO2eq_LA[[#This Row],[País]],IFERROR(Emisiones_CO2_CO2eq_LA[[#This Row],[Manufactura y Construcción (kilotoneladas CO₂e)]]-Y269,0),0)</f>
        <v>0</v>
      </c>
      <c r="AA270" s="5">
        <f>IF(A269=Emisiones_CO2_CO2eq_LA[[#This Row],[País]],IFERROR(((Emisiones_CO2_CO2eq_LA[[#This Row],[Manufactura y Construcción (kilotoneladas CO₂e)]]-Y269)/Y269)*100,0),0)</f>
        <v>0</v>
      </c>
      <c r="AB270" s="5">
        <v>0.142292490118577</v>
      </c>
      <c r="AC270">
        <v>0</v>
      </c>
      <c r="AD270">
        <f>IF(A269=Emisiones_CO2_CO2eq_LA[[#This Row],[País]],IFERROR(Emisiones_CO2_CO2eq_LA[[#This Row],[Emisiones Fugitivas (kilotoneladas CO₂e)]]-AC269,0),0)</f>
        <v>0</v>
      </c>
      <c r="AE270" s="5">
        <f>IF(A269=Emisiones_CO2_CO2eq_LA[[#This Row],[País]],IFERROR(((Emisiones_CO2_CO2eq_LA[[#This Row],[Emisiones Fugitivas (kilotoneladas CO₂e)]]-AC269)/AC269)*100,0),0)</f>
        <v>0</v>
      </c>
      <c r="AF270" s="5">
        <v>0</v>
      </c>
      <c r="AG270">
        <v>1500</v>
      </c>
      <c r="AH270">
        <f>IF(A269=Emisiones_CO2_CO2eq_LA[[#This Row],[País]],IFERROR(Emisiones_CO2_CO2eq_LA[[#This Row],[Electricidad y Calor (kilotoneladas CO₂e)]]-AG269,0),0)</f>
        <v>-100</v>
      </c>
      <c r="AI270" s="5">
        <f>IF(A269=Emisiones_CO2_CO2eq_LA[[#This Row],[País]],IFERROR(((Emisiones_CO2_CO2eq_LA[[#This Row],[Electricidad y Calor (kilotoneladas CO₂e)]]-AG269)/AG269)*100,0),0)</f>
        <v>-6.25</v>
      </c>
      <c r="AJ270" s="5">
        <v>0.23715415019762801</v>
      </c>
    </row>
    <row r="271" spans="1:36" x14ac:dyDescent="0.25">
      <c r="A271" t="s">
        <v>106</v>
      </c>
      <c r="B271" t="s">
        <v>106</v>
      </c>
      <c r="C271" t="s">
        <v>107</v>
      </c>
      <c r="D271">
        <v>2016</v>
      </c>
      <c r="E271">
        <v>700</v>
      </c>
      <c r="F271">
        <f>IF(A270=Emisiones_CO2_CO2eq_LA[[#This Row],[País]],IFERROR(Emisiones_CO2_CO2eq_LA[[#This Row],[Edificios (kilotoneladas CO₂e)]]-E270,0),0)</f>
        <v>0</v>
      </c>
      <c r="G271" s="5">
        <f>IF(A270=Emisiones_CO2_CO2eq_LA[[#This Row],[País]],IFERROR(((Emisiones_CO2_CO2eq_LA[[#This Row],[Edificios (kilotoneladas CO₂e)]]-E270)/E270)*100,0),0)</f>
        <v>0</v>
      </c>
      <c r="H271" s="5">
        <v>0.110132158590308</v>
      </c>
      <c r="I271">
        <v>390</v>
      </c>
      <c r="J271">
        <f>IF(A270=Emisiones_CO2_CO2eq_LA[[#This Row],[País]],IFERROR(Emisiones_CO2_CO2eq_LA[[#This Row],[Industria (kilotoneladas CO₂e)]]-I270,0),0)</f>
        <v>0</v>
      </c>
      <c r="K271" s="5">
        <f>IF(A270=Emisiones_CO2_CO2eq_LA[[#This Row],[País]],IFERROR(((Emisiones_CO2_CO2eq_LA[[#This Row],[Industria (kilotoneladas CO₂e)]]-I270)/I270)*100,0),0)</f>
        <v>0</v>
      </c>
      <c r="L271" s="5">
        <v>6.1359345500314598E-2</v>
      </c>
      <c r="M271">
        <v>730</v>
      </c>
      <c r="N271">
        <f>IF(A270=Emisiones_CO2_CO2eq_LA[[#This Row],[País]],IFERROR(Emisiones_CO2_CO2eq_LA[[#This Row],[UCTUS (kilotoneladas CO₂e)]]-M270,0),0)</f>
        <v>0</v>
      </c>
      <c r="O271" s="5">
        <f>IF(A270=Emisiones_CO2_CO2eq_LA[[#This Row],[País]],IFERROR(((Emisiones_CO2_CO2eq_LA[[#This Row],[UCTUS (kilotoneladas CO₂e)]]-M270)/M270)*100,0),0)</f>
        <v>0</v>
      </c>
      <c r="P271" s="5">
        <v>0.11485210824417801</v>
      </c>
      <c r="Q271">
        <v>0</v>
      </c>
      <c r="R271">
        <f>IF(A270=Emisiones_CO2_CO2eq_LA[[#This Row],[País]],IFERROR(Emisiones_CO2_CO2eq_LA[[#This Row],[Otras Quemas de Combustible (kilotoneladas CO₂e)]]-Q270,0),0)</f>
        <v>0</v>
      </c>
      <c r="S271" s="5">
        <f>IF(A270=Emisiones_CO2_CO2eq_LA[[#This Row],[País]],IFERROR(((Emisiones_CO2_CO2eq_LA[[#This Row],[Otras Quemas de Combustible (kilotoneladas CO₂e)]]-Q270)/Q270)*100,0),0)</f>
        <v>0</v>
      </c>
      <c r="T271" s="6">
        <v>0</v>
      </c>
      <c r="U271">
        <v>3500</v>
      </c>
      <c r="V271">
        <f>IF(A270=Emisiones_CO2_CO2eq_LA[[#This Row],[País]],IFERROR(Emisiones_CO2_CO2eq_LA[[#This Row],[Transporte (kilotoneladas CO₂e)]]-U270,0),0)</f>
        <v>100</v>
      </c>
      <c r="W271" s="5">
        <f>IF(A270=Emisiones_CO2_CO2eq_LA[[#This Row],[País]],IFERROR(((Emisiones_CO2_CO2eq_LA[[#This Row],[Transporte (kilotoneladas CO₂e)]]-U270)/U270)*100,0),0)</f>
        <v>2.9411764705882351</v>
      </c>
      <c r="X271" s="5">
        <v>0.55066079295154102</v>
      </c>
      <c r="Y271">
        <v>1000</v>
      </c>
      <c r="Z271">
        <f>IF(A270=Emisiones_CO2_CO2eq_LA[[#This Row],[País]],IFERROR(Emisiones_CO2_CO2eq_LA[[#This Row],[Manufactura y Construcción (kilotoneladas CO₂e)]]-Y270,0),0)</f>
        <v>100</v>
      </c>
      <c r="AA271" s="5">
        <f>IF(A270=Emisiones_CO2_CO2eq_LA[[#This Row],[País]],IFERROR(((Emisiones_CO2_CO2eq_LA[[#This Row],[Manufactura y Construcción (kilotoneladas CO₂e)]]-Y270)/Y270)*100,0),0)</f>
        <v>11.111111111111111</v>
      </c>
      <c r="AB271" s="5">
        <v>0.15733165512901101</v>
      </c>
      <c r="AC271">
        <v>0</v>
      </c>
      <c r="AD271">
        <f>IF(A270=Emisiones_CO2_CO2eq_LA[[#This Row],[País]],IFERROR(Emisiones_CO2_CO2eq_LA[[#This Row],[Emisiones Fugitivas (kilotoneladas CO₂e)]]-AC270,0),0)</f>
        <v>0</v>
      </c>
      <c r="AE271" s="5">
        <f>IF(A270=Emisiones_CO2_CO2eq_LA[[#This Row],[País]],IFERROR(((Emisiones_CO2_CO2eq_LA[[#This Row],[Emisiones Fugitivas (kilotoneladas CO₂e)]]-AC270)/AC270)*100,0),0)</f>
        <v>0</v>
      </c>
      <c r="AF271" s="5">
        <v>0</v>
      </c>
      <c r="AG271">
        <v>1600</v>
      </c>
      <c r="AH271">
        <f>IF(A270=Emisiones_CO2_CO2eq_LA[[#This Row],[País]],IFERROR(Emisiones_CO2_CO2eq_LA[[#This Row],[Electricidad y Calor (kilotoneladas CO₂e)]]-AG270,0),0)</f>
        <v>100</v>
      </c>
      <c r="AI271" s="5">
        <f>IF(A270=Emisiones_CO2_CO2eq_LA[[#This Row],[País]],IFERROR(((Emisiones_CO2_CO2eq_LA[[#This Row],[Electricidad y Calor (kilotoneladas CO₂e)]]-AG270)/AG270)*100,0),0)</f>
        <v>6.666666666666667</v>
      </c>
      <c r="AJ271" s="5">
        <v>0.25173064820641899</v>
      </c>
    </row>
    <row r="272" spans="1:36" x14ac:dyDescent="0.25">
      <c r="A272" t="s">
        <v>137</v>
      </c>
      <c r="B272" t="s">
        <v>137</v>
      </c>
      <c r="C272" t="s">
        <v>138</v>
      </c>
      <c r="D272">
        <v>1990</v>
      </c>
      <c r="E272">
        <v>500</v>
      </c>
      <c r="F272">
        <f>IF(A271=Emisiones_CO2_CO2eq_LA[[#This Row],[País]],IFERROR(Emisiones_CO2_CO2eq_LA[[#This Row],[Edificios (kilotoneladas CO₂e)]]-E271,0),0)</f>
        <v>0</v>
      </c>
      <c r="G272" s="5">
        <f>IF(A271=Emisiones_CO2_CO2eq_LA[[#This Row],[País]],IFERROR(((Emisiones_CO2_CO2eq_LA[[#This Row],[Edificios (kilotoneladas CO₂e)]]-E271)/E271)*100,0),0)</f>
        <v>0</v>
      </c>
      <c r="H272" s="5">
        <v>5.3972366148531903E-2</v>
      </c>
      <c r="I272">
        <v>720</v>
      </c>
      <c r="J272">
        <f>IF(A271=Emisiones_CO2_CO2eq_LA[[#This Row],[País]],IFERROR(Emisiones_CO2_CO2eq_LA[[#This Row],[Industria (kilotoneladas CO₂e)]]-I271,0),0)</f>
        <v>0</v>
      </c>
      <c r="K272" s="5">
        <f>IF(A271=Emisiones_CO2_CO2eq_LA[[#This Row],[País]],IFERROR(((Emisiones_CO2_CO2eq_LA[[#This Row],[Industria (kilotoneladas CO₂e)]]-I271)/I271)*100,0),0)</f>
        <v>0</v>
      </c>
      <c r="L272" s="5">
        <v>7.7720207253885995E-2</v>
      </c>
      <c r="M272">
        <v>15250</v>
      </c>
      <c r="N272">
        <f>IF(A271=Emisiones_CO2_CO2eq_LA[[#This Row],[País]],IFERROR(Emisiones_CO2_CO2eq_LA[[#This Row],[UCTUS (kilotoneladas CO₂e)]]-M271,0),0)</f>
        <v>0</v>
      </c>
      <c r="O272" s="5">
        <f>IF(A271=Emisiones_CO2_CO2eq_LA[[#This Row],[País]],IFERROR(((Emisiones_CO2_CO2eq_LA[[#This Row],[UCTUS (kilotoneladas CO₂e)]]-M271)/M271)*100,0),0)</f>
        <v>0</v>
      </c>
      <c r="P272" s="5">
        <v>1.64615716753022</v>
      </c>
      <c r="Q272">
        <v>100</v>
      </c>
      <c r="R272">
        <f>IF(A271=Emisiones_CO2_CO2eq_LA[[#This Row],[País]],IFERROR(Emisiones_CO2_CO2eq_LA[[#This Row],[Otras Quemas de Combustible (kilotoneladas CO₂e)]]-Q271,0),0)</f>
        <v>0</v>
      </c>
      <c r="S272" s="5">
        <f>IF(A271=Emisiones_CO2_CO2eq_LA[[#This Row],[País]],IFERROR(((Emisiones_CO2_CO2eq_LA[[#This Row],[Otras Quemas de Combustible (kilotoneladas CO₂e)]]-Q271)/Q271)*100,0),0)</f>
        <v>0</v>
      </c>
      <c r="T272" s="5">
        <v>0.01</v>
      </c>
      <c r="U272">
        <v>1700</v>
      </c>
      <c r="V272">
        <f>IF(A271=Emisiones_CO2_CO2eq_LA[[#This Row],[País]],IFERROR(Emisiones_CO2_CO2eq_LA[[#This Row],[Transporte (kilotoneladas CO₂e)]]-U271,0),0)</f>
        <v>0</v>
      </c>
      <c r="W272" s="5">
        <f>IF(A271=Emisiones_CO2_CO2eq_LA[[#This Row],[País]],IFERROR(((Emisiones_CO2_CO2eq_LA[[#This Row],[Transporte (kilotoneladas CO₂e)]]-U271)/U271)*100,0),0)</f>
        <v>0</v>
      </c>
      <c r="X272" s="5">
        <v>0.18350604490500799</v>
      </c>
      <c r="Y272">
        <v>700</v>
      </c>
      <c r="Z272">
        <f>IF(A271=Emisiones_CO2_CO2eq_LA[[#This Row],[País]],IFERROR(Emisiones_CO2_CO2eq_LA[[#This Row],[Manufactura y Construcción (kilotoneladas CO₂e)]]-Y271,0),0)</f>
        <v>0</v>
      </c>
      <c r="AA272" s="5">
        <f>IF(A271=Emisiones_CO2_CO2eq_LA[[#This Row],[País]],IFERROR(((Emisiones_CO2_CO2eq_LA[[#This Row],[Manufactura y Construcción (kilotoneladas CO₂e)]]-Y271)/Y271)*100,0),0)</f>
        <v>0</v>
      </c>
      <c r="AB272" s="5">
        <v>7.55613126079447E-2</v>
      </c>
      <c r="AC272">
        <v>0</v>
      </c>
      <c r="AD272">
        <f>IF(A271=Emisiones_CO2_CO2eq_LA[[#This Row],[País]],IFERROR(Emisiones_CO2_CO2eq_LA[[#This Row],[Emisiones Fugitivas (kilotoneladas CO₂e)]]-AC271,0),0)</f>
        <v>0</v>
      </c>
      <c r="AE272" s="5">
        <f>IF(A271=Emisiones_CO2_CO2eq_LA[[#This Row],[País]],IFERROR(((Emisiones_CO2_CO2eq_LA[[#This Row],[Emisiones Fugitivas (kilotoneladas CO₂e)]]-AC271)/AC271)*100,0),0)</f>
        <v>0</v>
      </c>
      <c r="AF272" s="5">
        <v>0</v>
      </c>
      <c r="AG272">
        <v>300</v>
      </c>
      <c r="AH272">
        <f>IF(A271=Emisiones_CO2_CO2eq_LA[[#This Row],[País]],IFERROR(Emisiones_CO2_CO2eq_LA[[#This Row],[Electricidad y Calor (kilotoneladas CO₂e)]]-AG271,0),0)</f>
        <v>0</v>
      </c>
      <c r="AI272" s="5">
        <f>IF(A271=Emisiones_CO2_CO2eq_LA[[#This Row],[País]],IFERROR(((Emisiones_CO2_CO2eq_LA[[#This Row],[Electricidad y Calor (kilotoneladas CO₂e)]]-AG271)/AG271)*100,0),0)</f>
        <v>0</v>
      </c>
      <c r="AJ272" s="5">
        <v>3.2383419689119099E-2</v>
      </c>
    </row>
    <row r="273" spans="1:36" x14ac:dyDescent="0.25">
      <c r="A273" t="s">
        <v>137</v>
      </c>
      <c r="B273" t="s">
        <v>137</v>
      </c>
      <c r="C273" t="s">
        <v>138</v>
      </c>
      <c r="D273">
        <v>1991</v>
      </c>
      <c r="E273">
        <v>500</v>
      </c>
      <c r="F273">
        <f>IF(A272=Emisiones_CO2_CO2eq_LA[[#This Row],[País]],IFERROR(Emisiones_CO2_CO2eq_LA[[#This Row],[Edificios (kilotoneladas CO₂e)]]-E272,0),0)</f>
        <v>0</v>
      </c>
      <c r="G273" s="5">
        <f>IF(A272=Emisiones_CO2_CO2eq_LA[[#This Row],[País]],IFERROR(((Emisiones_CO2_CO2eq_LA[[#This Row],[Edificios (kilotoneladas CO₂e)]]-E272)/E272)*100,0),0)</f>
        <v>0</v>
      </c>
      <c r="H273" s="5">
        <v>5.2725930612675297E-2</v>
      </c>
      <c r="I273">
        <v>620</v>
      </c>
      <c r="J273">
        <f>IF(A272=Emisiones_CO2_CO2eq_LA[[#This Row],[País]],IFERROR(Emisiones_CO2_CO2eq_LA[[#This Row],[Industria (kilotoneladas CO₂e)]]-I272,0),0)</f>
        <v>-100</v>
      </c>
      <c r="K273" s="5">
        <f>IF(A272=Emisiones_CO2_CO2eq_LA[[#This Row],[País]],IFERROR(((Emisiones_CO2_CO2eq_LA[[#This Row],[Industria (kilotoneladas CO₂e)]]-I272)/I272)*100,0),0)</f>
        <v>-13.888888888888889</v>
      </c>
      <c r="L273" s="5">
        <v>6.5380153959717302E-2</v>
      </c>
      <c r="M273">
        <v>15250</v>
      </c>
      <c r="N273">
        <f>IF(A272=Emisiones_CO2_CO2eq_LA[[#This Row],[País]],IFERROR(Emisiones_CO2_CO2eq_LA[[#This Row],[UCTUS (kilotoneladas CO₂e)]]-M272,0),0)</f>
        <v>0</v>
      </c>
      <c r="O273" s="5">
        <f>IF(A272=Emisiones_CO2_CO2eq_LA[[#This Row],[País]],IFERROR(((Emisiones_CO2_CO2eq_LA[[#This Row],[UCTUS (kilotoneladas CO₂e)]]-M272)/M272)*100,0),0)</f>
        <v>0</v>
      </c>
      <c r="P273" s="5">
        <v>1.60814088368659</v>
      </c>
      <c r="Q273">
        <v>100</v>
      </c>
      <c r="R273">
        <f>IF(A272=Emisiones_CO2_CO2eq_LA[[#This Row],[País]],IFERROR(Emisiones_CO2_CO2eq_LA[[#This Row],[Otras Quemas de Combustible (kilotoneladas CO₂e)]]-Q272,0),0)</f>
        <v>0</v>
      </c>
      <c r="S273" s="5">
        <f>IF(A272=Emisiones_CO2_CO2eq_LA[[#This Row],[País]],IFERROR(((Emisiones_CO2_CO2eq_LA[[#This Row],[Otras Quemas de Combustible (kilotoneladas CO₂e)]]-Q272)/Q272)*100,0),0)</f>
        <v>0</v>
      </c>
      <c r="T273" s="5">
        <v>0.01</v>
      </c>
      <c r="U273">
        <v>1800</v>
      </c>
      <c r="V273">
        <f>IF(A272=Emisiones_CO2_CO2eq_LA[[#This Row],[País]],IFERROR(Emisiones_CO2_CO2eq_LA[[#This Row],[Transporte (kilotoneladas CO₂e)]]-U272,0),0)</f>
        <v>100</v>
      </c>
      <c r="W273" s="5">
        <f>IF(A272=Emisiones_CO2_CO2eq_LA[[#This Row],[País]],IFERROR(((Emisiones_CO2_CO2eq_LA[[#This Row],[Transporte (kilotoneladas CO₂e)]]-U272)/U272)*100,0),0)</f>
        <v>5.8823529411764701</v>
      </c>
      <c r="X273" s="5">
        <v>0.189813350205631</v>
      </c>
      <c r="Y273">
        <v>800</v>
      </c>
      <c r="Z273">
        <f>IF(A272=Emisiones_CO2_CO2eq_LA[[#This Row],[País]],IFERROR(Emisiones_CO2_CO2eq_LA[[#This Row],[Manufactura y Construcción (kilotoneladas CO₂e)]]-Y272,0),0)</f>
        <v>100</v>
      </c>
      <c r="AA273" s="5">
        <f>IF(A272=Emisiones_CO2_CO2eq_LA[[#This Row],[País]],IFERROR(((Emisiones_CO2_CO2eq_LA[[#This Row],[Manufactura y Construcción (kilotoneladas CO₂e)]]-Y272)/Y272)*100,0),0)</f>
        <v>14.285714285714285</v>
      </c>
      <c r="AB273" s="5">
        <v>8.4361488980280494E-2</v>
      </c>
      <c r="AC273">
        <v>0</v>
      </c>
      <c r="AD273">
        <f>IF(A272=Emisiones_CO2_CO2eq_LA[[#This Row],[País]],IFERROR(Emisiones_CO2_CO2eq_LA[[#This Row],[Emisiones Fugitivas (kilotoneladas CO₂e)]]-AC272,0),0)</f>
        <v>0</v>
      </c>
      <c r="AE273" s="5">
        <f>IF(A272=Emisiones_CO2_CO2eq_LA[[#This Row],[País]],IFERROR(((Emisiones_CO2_CO2eq_LA[[#This Row],[Emisiones Fugitivas (kilotoneladas CO₂e)]]-AC272)/AC272)*100,0),0)</f>
        <v>0</v>
      </c>
      <c r="AF273" s="5">
        <v>0</v>
      </c>
      <c r="AG273">
        <v>300</v>
      </c>
      <c r="AH273">
        <f>IF(A272=Emisiones_CO2_CO2eq_LA[[#This Row],[País]],IFERROR(Emisiones_CO2_CO2eq_LA[[#This Row],[Electricidad y Calor (kilotoneladas CO₂e)]]-AG272,0),0)</f>
        <v>0</v>
      </c>
      <c r="AI273" s="5">
        <f>IF(A272=Emisiones_CO2_CO2eq_LA[[#This Row],[País]],IFERROR(((Emisiones_CO2_CO2eq_LA[[#This Row],[Electricidad y Calor (kilotoneladas CO₂e)]]-AG272)/AG272)*100,0),0)</f>
        <v>0</v>
      </c>
      <c r="AJ273" s="5">
        <v>3.16355583676051E-2</v>
      </c>
    </row>
    <row r="274" spans="1:36" x14ac:dyDescent="0.25">
      <c r="A274" t="s">
        <v>137</v>
      </c>
      <c r="B274" t="s">
        <v>137</v>
      </c>
      <c r="C274" t="s">
        <v>138</v>
      </c>
      <c r="D274">
        <v>1992</v>
      </c>
      <c r="E274">
        <v>500</v>
      </c>
      <c r="F274">
        <f>IF(A273=Emisiones_CO2_CO2eq_LA[[#This Row],[País]],IFERROR(Emisiones_CO2_CO2eq_LA[[#This Row],[Edificios (kilotoneladas CO₂e)]]-E273,0),0)</f>
        <v>0</v>
      </c>
      <c r="G274" s="5">
        <f>IF(A273=Emisiones_CO2_CO2eq_LA[[#This Row],[País]],IFERROR(((Emisiones_CO2_CO2eq_LA[[#This Row],[Edificios (kilotoneladas CO₂e)]]-E273)/E273)*100,0),0)</f>
        <v>0</v>
      </c>
      <c r="H274" s="5">
        <v>5.14986095375424E-2</v>
      </c>
      <c r="I274">
        <v>600</v>
      </c>
      <c r="J274">
        <f>IF(A273=Emisiones_CO2_CO2eq_LA[[#This Row],[País]],IFERROR(Emisiones_CO2_CO2eq_LA[[#This Row],[Industria (kilotoneladas CO₂e)]]-I273,0),0)</f>
        <v>-20</v>
      </c>
      <c r="K274" s="5">
        <f>IF(A273=Emisiones_CO2_CO2eq_LA[[#This Row],[País]],IFERROR(((Emisiones_CO2_CO2eq_LA[[#This Row],[Industria (kilotoneladas CO₂e)]]-I273)/I273)*100,0),0)</f>
        <v>-3.225806451612903</v>
      </c>
      <c r="L274" s="5">
        <v>6.1798331445050897E-2</v>
      </c>
      <c r="M274">
        <v>15250</v>
      </c>
      <c r="N274">
        <f>IF(A273=Emisiones_CO2_CO2eq_LA[[#This Row],[País]],IFERROR(Emisiones_CO2_CO2eq_LA[[#This Row],[UCTUS (kilotoneladas CO₂e)]]-M273,0),0)</f>
        <v>0</v>
      </c>
      <c r="O274" s="5">
        <f>IF(A273=Emisiones_CO2_CO2eq_LA[[#This Row],[País]],IFERROR(((Emisiones_CO2_CO2eq_LA[[#This Row],[UCTUS (kilotoneladas CO₂e)]]-M273)/M273)*100,0),0)</f>
        <v>0</v>
      </c>
      <c r="P274" s="5">
        <v>1.5707075908950401</v>
      </c>
      <c r="Q274">
        <v>100</v>
      </c>
      <c r="R274">
        <f>IF(A273=Emisiones_CO2_CO2eq_LA[[#This Row],[País]],IFERROR(Emisiones_CO2_CO2eq_LA[[#This Row],[Otras Quemas de Combustible (kilotoneladas CO₂e)]]-Q273,0),0)</f>
        <v>0</v>
      </c>
      <c r="S274" s="5">
        <f>IF(A273=Emisiones_CO2_CO2eq_LA[[#This Row],[País]],IFERROR(((Emisiones_CO2_CO2eq_LA[[#This Row],[Otras Quemas de Combustible (kilotoneladas CO₂e)]]-Q273)/Q273)*100,0),0)</f>
        <v>0</v>
      </c>
      <c r="T274" s="5">
        <v>0.01</v>
      </c>
      <c r="U274">
        <v>1900</v>
      </c>
      <c r="V274">
        <f>IF(A273=Emisiones_CO2_CO2eq_LA[[#This Row],[País]],IFERROR(Emisiones_CO2_CO2eq_LA[[#This Row],[Transporte (kilotoneladas CO₂e)]]-U273,0),0)</f>
        <v>100</v>
      </c>
      <c r="W274" s="5">
        <f>IF(A273=Emisiones_CO2_CO2eq_LA[[#This Row],[País]],IFERROR(((Emisiones_CO2_CO2eq_LA[[#This Row],[Transporte (kilotoneladas CO₂e)]]-U273)/U273)*100,0),0)</f>
        <v>5.5555555555555554</v>
      </c>
      <c r="X274" s="5">
        <v>0.19569471624266099</v>
      </c>
      <c r="Y274">
        <v>800</v>
      </c>
      <c r="Z274">
        <f>IF(A273=Emisiones_CO2_CO2eq_LA[[#This Row],[País]],IFERROR(Emisiones_CO2_CO2eq_LA[[#This Row],[Manufactura y Construcción (kilotoneladas CO₂e)]]-Y273,0),0)</f>
        <v>0</v>
      </c>
      <c r="AA274" s="5">
        <f>IF(A273=Emisiones_CO2_CO2eq_LA[[#This Row],[País]],IFERROR(((Emisiones_CO2_CO2eq_LA[[#This Row],[Manufactura y Construcción (kilotoneladas CO₂e)]]-Y273)/Y273)*100,0),0)</f>
        <v>0</v>
      </c>
      <c r="AB274" s="5">
        <v>8.2397775260067904E-2</v>
      </c>
      <c r="AC274">
        <v>0</v>
      </c>
      <c r="AD274">
        <f>IF(A273=Emisiones_CO2_CO2eq_LA[[#This Row],[País]],IFERROR(Emisiones_CO2_CO2eq_LA[[#This Row],[Emisiones Fugitivas (kilotoneladas CO₂e)]]-AC273,0),0)</f>
        <v>0</v>
      </c>
      <c r="AE274" s="5">
        <f>IF(A273=Emisiones_CO2_CO2eq_LA[[#This Row],[País]],IFERROR(((Emisiones_CO2_CO2eq_LA[[#This Row],[Emisiones Fugitivas (kilotoneladas CO₂e)]]-AC273)/AC273)*100,0),0)</f>
        <v>0</v>
      </c>
      <c r="AF274" s="5">
        <v>0</v>
      </c>
      <c r="AG274">
        <v>900</v>
      </c>
      <c r="AH274">
        <f>IF(A273=Emisiones_CO2_CO2eq_LA[[#This Row],[País]],IFERROR(Emisiones_CO2_CO2eq_LA[[#This Row],[Electricidad y Calor (kilotoneladas CO₂e)]]-AG273,0),0)</f>
        <v>600</v>
      </c>
      <c r="AI274" s="5">
        <f>IF(A273=Emisiones_CO2_CO2eq_LA[[#This Row],[País]],IFERROR(((Emisiones_CO2_CO2eq_LA[[#This Row],[Electricidad y Calor (kilotoneladas CO₂e)]]-AG273)/AG273)*100,0),0)</f>
        <v>200</v>
      </c>
      <c r="AJ274" s="5">
        <v>9.2697497167576401E-2</v>
      </c>
    </row>
    <row r="275" spans="1:36" x14ac:dyDescent="0.25">
      <c r="A275" t="s">
        <v>137</v>
      </c>
      <c r="B275" t="s">
        <v>137</v>
      </c>
      <c r="C275" t="s">
        <v>138</v>
      </c>
      <c r="D275">
        <v>1993</v>
      </c>
      <c r="E275">
        <v>600</v>
      </c>
      <c r="F275">
        <f>IF(A274=Emisiones_CO2_CO2eq_LA[[#This Row],[País]],IFERROR(Emisiones_CO2_CO2eq_LA[[#This Row],[Edificios (kilotoneladas CO₂e)]]-E274,0),0)</f>
        <v>100</v>
      </c>
      <c r="G275" s="5">
        <f>IF(A274=Emisiones_CO2_CO2eq_LA[[#This Row],[País]],IFERROR(((Emisiones_CO2_CO2eq_LA[[#This Row],[Edificios (kilotoneladas CO₂e)]]-E274)/E274)*100,0),0)</f>
        <v>20</v>
      </c>
      <c r="H275" s="5">
        <v>6.0368246302444903E-2</v>
      </c>
      <c r="I275">
        <v>480</v>
      </c>
      <c r="J275">
        <f>IF(A274=Emisiones_CO2_CO2eq_LA[[#This Row],[País]],IFERROR(Emisiones_CO2_CO2eq_LA[[#This Row],[Industria (kilotoneladas CO₂e)]]-I274,0),0)</f>
        <v>-120</v>
      </c>
      <c r="K275" s="5">
        <f>IF(A274=Emisiones_CO2_CO2eq_LA[[#This Row],[País]],IFERROR(((Emisiones_CO2_CO2eq_LA[[#This Row],[Industria (kilotoneladas CO₂e)]]-I274)/I274)*100,0),0)</f>
        <v>-20</v>
      </c>
      <c r="L275" s="5">
        <v>4.8294597041955899E-2</v>
      </c>
      <c r="M275">
        <v>15250</v>
      </c>
      <c r="N275">
        <f>IF(A274=Emisiones_CO2_CO2eq_LA[[#This Row],[País]],IFERROR(Emisiones_CO2_CO2eq_LA[[#This Row],[UCTUS (kilotoneladas CO₂e)]]-M274,0),0)</f>
        <v>0</v>
      </c>
      <c r="O275" s="5">
        <f>IF(A274=Emisiones_CO2_CO2eq_LA[[#This Row],[País]],IFERROR(((Emisiones_CO2_CO2eq_LA[[#This Row],[UCTUS (kilotoneladas CO₂e)]]-M274)/M274)*100,0),0)</f>
        <v>0</v>
      </c>
      <c r="P275" s="5">
        <v>1.5343595935204699</v>
      </c>
      <c r="Q275">
        <v>100</v>
      </c>
      <c r="R275">
        <f>IF(A274=Emisiones_CO2_CO2eq_LA[[#This Row],[País]],IFERROR(Emisiones_CO2_CO2eq_LA[[#This Row],[Otras Quemas de Combustible (kilotoneladas CO₂e)]]-Q274,0),0)</f>
        <v>0</v>
      </c>
      <c r="S275" s="5">
        <f>IF(A274=Emisiones_CO2_CO2eq_LA[[#This Row],[País]],IFERROR(((Emisiones_CO2_CO2eq_LA[[#This Row],[Otras Quemas de Combustible (kilotoneladas CO₂e)]]-Q274)/Q274)*100,0),0)</f>
        <v>0</v>
      </c>
      <c r="T275" s="5">
        <v>0.01</v>
      </c>
      <c r="U275">
        <v>2000</v>
      </c>
      <c r="V275">
        <f>IF(A274=Emisiones_CO2_CO2eq_LA[[#This Row],[País]],IFERROR(Emisiones_CO2_CO2eq_LA[[#This Row],[Transporte (kilotoneladas CO₂e)]]-U274,0),0)</f>
        <v>100</v>
      </c>
      <c r="W275" s="5">
        <f>IF(A274=Emisiones_CO2_CO2eq_LA[[#This Row],[País]],IFERROR(((Emisiones_CO2_CO2eq_LA[[#This Row],[Transporte (kilotoneladas CO₂e)]]-U274)/U274)*100,0),0)</f>
        <v>5.2631578947368416</v>
      </c>
      <c r="X275" s="5">
        <v>0.20122748767481599</v>
      </c>
      <c r="Y275">
        <v>1000</v>
      </c>
      <c r="Z275">
        <f>IF(A274=Emisiones_CO2_CO2eq_LA[[#This Row],[País]],IFERROR(Emisiones_CO2_CO2eq_LA[[#This Row],[Manufactura y Construcción (kilotoneladas CO₂e)]]-Y274,0),0)</f>
        <v>200</v>
      </c>
      <c r="AA275" s="5">
        <f>IF(A274=Emisiones_CO2_CO2eq_LA[[#This Row],[País]],IFERROR(((Emisiones_CO2_CO2eq_LA[[#This Row],[Manufactura y Construcción (kilotoneladas CO₂e)]]-Y274)/Y274)*100,0),0)</f>
        <v>25</v>
      </c>
      <c r="AB275" s="5">
        <v>0.100613743837408</v>
      </c>
      <c r="AC275">
        <v>0</v>
      </c>
      <c r="AD275">
        <f>IF(A274=Emisiones_CO2_CO2eq_LA[[#This Row],[País]],IFERROR(Emisiones_CO2_CO2eq_LA[[#This Row],[Emisiones Fugitivas (kilotoneladas CO₂e)]]-AC274,0),0)</f>
        <v>0</v>
      </c>
      <c r="AE275" s="5">
        <f>IF(A274=Emisiones_CO2_CO2eq_LA[[#This Row],[País]],IFERROR(((Emisiones_CO2_CO2eq_LA[[#This Row],[Emisiones Fugitivas (kilotoneladas CO₂e)]]-AC274)/AC274)*100,0),0)</f>
        <v>0</v>
      </c>
      <c r="AF275" s="5">
        <v>0</v>
      </c>
      <c r="AG275">
        <v>900</v>
      </c>
      <c r="AH275">
        <f>IF(A274=Emisiones_CO2_CO2eq_LA[[#This Row],[País]],IFERROR(Emisiones_CO2_CO2eq_LA[[#This Row],[Electricidad y Calor (kilotoneladas CO₂e)]]-AG274,0),0)</f>
        <v>0</v>
      </c>
      <c r="AI275" s="5">
        <f>IF(A274=Emisiones_CO2_CO2eq_LA[[#This Row],[País]],IFERROR(((Emisiones_CO2_CO2eq_LA[[#This Row],[Electricidad y Calor (kilotoneladas CO₂e)]]-AG274)/AG274)*100,0),0)</f>
        <v>0</v>
      </c>
      <c r="AJ275" s="5">
        <v>9.0552369453667306E-2</v>
      </c>
    </row>
    <row r="276" spans="1:36" x14ac:dyDescent="0.25">
      <c r="A276" t="s">
        <v>137</v>
      </c>
      <c r="B276" t="s">
        <v>137</v>
      </c>
      <c r="C276" t="s">
        <v>138</v>
      </c>
      <c r="D276">
        <v>1994</v>
      </c>
      <c r="E276">
        <v>600</v>
      </c>
      <c r="F276">
        <f>IF(A275=Emisiones_CO2_CO2eq_LA[[#This Row],[País]],IFERROR(Emisiones_CO2_CO2eq_LA[[#This Row],[Edificios (kilotoneladas CO₂e)]]-E275,0),0)</f>
        <v>0</v>
      </c>
      <c r="G276" s="5">
        <f>IF(A275=Emisiones_CO2_CO2eq_LA[[#This Row],[País]],IFERROR(((Emisiones_CO2_CO2eq_LA[[#This Row],[Edificios (kilotoneladas CO₂e)]]-E275)/E275)*100,0),0)</f>
        <v>0</v>
      </c>
      <c r="H276" s="5">
        <v>5.8985450255603603E-2</v>
      </c>
      <c r="I276">
        <v>510</v>
      </c>
      <c r="J276">
        <f>IF(A275=Emisiones_CO2_CO2eq_LA[[#This Row],[País]],IFERROR(Emisiones_CO2_CO2eq_LA[[#This Row],[Industria (kilotoneladas CO₂e)]]-I275,0),0)</f>
        <v>30</v>
      </c>
      <c r="K276" s="5">
        <f>IF(A275=Emisiones_CO2_CO2eq_LA[[#This Row],[País]],IFERROR(((Emisiones_CO2_CO2eq_LA[[#This Row],[Industria (kilotoneladas CO₂e)]]-I275)/I275)*100,0),0)</f>
        <v>6.25</v>
      </c>
      <c r="L276" s="5">
        <v>5.0137632717263E-2</v>
      </c>
      <c r="M276">
        <v>15250</v>
      </c>
      <c r="N276">
        <f>IF(A275=Emisiones_CO2_CO2eq_LA[[#This Row],[País]],IFERROR(Emisiones_CO2_CO2eq_LA[[#This Row],[UCTUS (kilotoneladas CO₂e)]]-M275,0),0)</f>
        <v>0</v>
      </c>
      <c r="O276" s="5">
        <f>IF(A275=Emisiones_CO2_CO2eq_LA[[#This Row],[País]],IFERROR(((Emisiones_CO2_CO2eq_LA[[#This Row],[UCTUS (kilotoneladas CO₂e)]]-M275)/M275)*100,0),0)</f>
        <v>0</v>
      </c>
      <c r="P276" s="5">
        <v>1.4992135273299201</v>
      </c>
      <c r="Q276">
        <v>100</v>
      </c>
      <c r="R276">
        <f>IF(A275=Emisiones_CO2_CO2eq_LA[[#This Row],[País]],IFERROR(Emisiones_CO2_CO2eq_LA[[#This Row],[Otras Quemas de Combustible (kilotoneladas CO₂e)]]-Q275,0),0)</f>
        <v>0</v>
      </c>
      <c r="S276" s="5">
        <f>IF(A275=Emisiones_CO2_CO2eq_LA[[#This Row],[País]],IFERROR(((Emisiones_CO2_CO2eq_LA[[#This Row],[Otras Quemas de Combustible (kilotoneladas CO₂e)]]-Q275)/Q275)*100,0),0)</f>
        <v>0</v>
      </c>
      <c r="T276" s="5">
        <v>0.01</v>
      </c>
      <c r="U276">
        <v>2200</v>
      </c>
      <c r="V276">
        <f>IF(A275=Emisiones_CO2_CO2eq_LA[[#This Row],[País]],IFERROR(Emisiones_CO2_CO2eq_LA[[#This Row],[Transporte (kilotoneladas CO₂e)]]-U275,0),0)</f>
        <v>200</v>
      </c>
      <c r="W276" s="5">
        <f>IF(A275=Emisiones_CO2_CO2eq_LA[[#This Row],[País]],IFERROR(((Emisiones_CO2_CO2eq_LA[[#This Row],[Transporte (kilotoneladas CO₂e)]]-U275)/U275)*100,0),0)</f>
        <v>10</v>
      </c>
      <c r="X276" s="5">
        <v>0.21627998427054601</v>
      </c>
      <c r="Y276">
        <v>1100</v>
      </c>
      <c r="Z276">
        <f>IF(A275=Emisiones_CO2_CO2eq_LA[[#This Row],[País]],IFERROR(Emisiones_CO2_CO2eq_LA[[#This Row],[Manufactura y Construcción (kilotoneladas CO₂e)]]-Y275,0),0)</f>
        <v>100</v>
      </c>
      <c r="AA276" s="5">
        <f>IF(A275=Emisiones_CO2_CO2eq_LA[[#This Row],[País]],IFERROR(((Emisiones_CO2_CO2eq_LA[[#This Row],[Manufactura y Construcción (kilotoneladas CO₂e)]]-Y275)/Y275)*100,0),0)</f>
        <v>10</v>
      </c>
      <c r="AB276" s="5">
        <v>0.10813999213527301</v>
      </c>
      <c r="AC276">
        <v>0</v>
      </c>
      <c r="AD276">
        <f>IF(A275=Emisiones_CO2_CO2eq_LA[[#This Row],[País]],IFERROR(Emisiones_CO2_CO2eq_LA[[#This Row],[Emisiones Fugitivas (kilotoneladas CO₂e)]]-AC275,0),0)</f>
        <v>0</v>
      </c>
      <c r="AE276" s="5">
        <f>IF(A275=Emisiones_CO2_CO2eq_LA[[#This Row],[País]],IFERROR(((Emisiones_CO2_CO2eq_LA[[#This Row],[Emisiones Fugitivas (kilotoneladas CO₂e)]]-AC275)/AC275)*100,0),0)</f>
        <v>0</v>
      </c>
      <c r="AF276" s="5">
        <v>0</v>
      </c>
      <c r="AG276">
        <v>900</v>
      </c>
      <c r="AH276">
        <f>IF(A275=Emisiones_CO2_CO2eq_LA[[#This Row],[País]],IFERROR(Emisiones_CO2_CO2eq_LA[[#This Row],[Electricidad y Calor (kilotoneladas CO₂e)]]-AG275,0),0)</f>
        <v>0</v>
      </c>
      <c r="AI276" s="5">
        <f>IF(A275=Emisiones_CO2_CO2eq_LA[[#This Row],[País]],IFERROR(((Emisiones_CO2_CO2eq_LA[[#This Row],[Electricidad y Calor (kilotoneladas CO₂e)]]-AG275)/AG275)*100,0),0)</f>
        <v>0</v>
      </c>
      <c r="AJ276" s="5">
        <v>8.8478175383405397E-2</v>
      </c>
    </row>
    <row r="277" spans="1:36" x14ac:dyDescent="0.25">
      <c r="A277" t="s">
        <v>137</v>
      </c>
      <c r="B277" t="s">
        <v>137</v>
      </c>
      <c r="C277" t="s">
        <v>138</v>
      </c>
      <c r="D277">
        <v>1995</v>
      </c>
      <c r="E277">
        <v>600</v>
      </c>
      <c r="F277">
        <f>IF(A276=Emisiones_CO2_CO2eq_LA[[#This Row],[País]],IFERROR(Emisiones_CO2_CO2eq_LA[[#This Row],[Edificios (kilotoneladas CO₂e)]]-E276,0),0)</f>
        <v>0</v>
      </c>
      <c r="G277" s="5">
        <f>IF(A276=Emisiones_CO2_CO2eq_LA[[#This Row],[País]],IFERROR(((Emisiones_CO2_CO2eq_LA[[#This Row],[Edificios (kilotoneladas CO₂e)]]-E276)/E276)*100,0),0)</f>
        <v>0</v>
      </c>
      <c r="H277" s="5">
        <v>5.7647963105303603E-2</v>
      </c>
      <c r="I277">
        <v>500</v>
      </c>
      <c r="J277">
        <f>IF(A276=Emisiones_CO2_CO2eq_LA[[#This Row],[País]],IFERROR(Emisiones_CO2_CO2eq_LA[[#This Row],[Industria (kilotoneladas CO₂e)]]-I276,0),0)</f>
        <v>-10</v>
      </c>
      <c r="K277" s="5">
        <f>IF(A276=Emisiones_CO2_CO2eq_LA[[#This Row],[País]],IFERROR(((Emisiones_CO2_CO2eq_LA[[#This Row],[Industria (kilotoneladas CO₂e)]]-I276)/I276)*100,0),0)</f>
        <v>-1.9607843137254901</v>
      </c>
      <c r="L277" s="5">
        <v>4.8039969254419598E-2</v>
      </c>
      <c r="M277">
        <v>15250</v>
      </c>
      <c r="N277">
        <f>IF(A276=Emisiones_CO2_CO2eq_LA[[#This Row],[País]],IFERROR(Emisiones_CO2_CO2eq_LA[[#This Row],[UCTUS (kilotoneladas CO₂e)]]-M276,0),0)</f>
        <v>0</v>
      </c>
      <c r="O277" s="5">
        <f>IF(A276=Emisiones_CO2_CO2eq_LA[[#This Row],[País]],IFERROR(((Emisiones_CO2_CO2eq_LA[[#This Row],[UCTUS (kilotoneladas CO₂e)]]-M276)/M276)*100,0),0)</f>
        <v>0</v>
      </c>
      <c r="P277" s="5">
        <v>1.4652190622598</v>
      </c>
      <c r="Q277">
        <v>100</v>
      </c>
      <c r="R277">
        <f>IF(A276=Emisiones_CO2_CO2eq_LA[[#This Row],[País]],IFERROR(Emisiones_CO2_CO2eq_LA[[#This Row],[Otras Quemas de Combustible (kilotoneladas CO₂e)]]-Q276,0),0)</f>
        <v>0</v>
      </c>
      <c r="S277" s="5">
        <f>IF(A276=Emisiones_CO2_CO2eq_LA[[#This Row],[País]],IFERROR(((Emisiones_CO2_CO2eq_LA[[#This Row],[Otras Quemas de Combustible (kilotoneladas CO₂e)]]-Q276)/Q276)*100,0),0)</f>
        <v>0</v>
      </c>
      <c r="T277" s="5">
        <v>0.01</v>
      </c>
      <c r="U277">
        <v>2700</v>
      </c>
      <c r="V277">
        <f>IF(A276=Emisiones_CO2_CO2eq_LA[[#This Row],[País]],IFERROR(Emisiones_CO2_CO2eq_LA[[#This Row],[Transporte (kilotoneladas CO₂e)]]-U276,0),0)</f>
        <v>500</v>
      </c>
      <c r="W277" s="5">
        <f>IF(A276=Emisiones_CO2_CO2eq_LA[[#This Row],[País]],IFERROR(((Emisiones_CO2_CO2eq_LA[[#This Row],[Transporte (kilotoneladas CO₂e)]]-U276)/U276)*100,0),0)</f>
        <v>22.727272727272727</v>
      </c>
      <c r="X277" s="5">
        <v>0.25941583397386597</v>
      </c>
      <c r="Y277">
        <v>1300</v>
      </c>
      <c r="Z277">
        <f>IF(A276=Emisiones_CO2_CO2eq_LA[[#This Row],[País]],IFERROR(Emisiones_CO2_CO2eq_LA[[#This Row],[Manufactura y Construcción (kilotoneladas CO₂e)]]-Y276,0),0)</f>
        <v>200</v>
      </c>
      <c r="AA277" s="5">
        <f>IF(A276=Emisiones_CO2_CO2eq_LA[[#This Row],[País]],IFERROR(((Emisiones_CO2_CO2eq_LA[[#This Row],[Manufactura y Construcción (kilotoneladas CO₂e)]]-Y276)/Y276)*100,0),0)</f>
        <v>18.181818181818183</v>
      </c>
      <c r="AB277" s="5">
        <v>0.12490392006149099</v>
      </c>
      <c r="AC277">
        <v>0</v>
      </c>
      <c r="AD277">
        <f>IF(A276=Emisiones_CO2_CO2eq_LA[[#This Row],[País]],IFERROR(Emisiones_CO2_CO2eq_LA[[#This Row],[Emisiones Fugitivas (kilotoneladas CO₂e)]]-AC276,0),0)</f>
        <v>0</v>
      </c>
      <c r="AE277" s="5">
        <f>IF(A276=Emisiones_CO2_CO2eq_LA[[#This Row],[País]],IFERROR(((Emisiones_CO2_CO2eq_LA[[#This Row],[Emisiones Fugitivas (kilotoneladas CO₂e)]]-AC276)/AC276)*100,0),0)</f>
        <v>0</v>
      </c>
      <c r="AF277" s="5">
        <v>0</v>
      </c>
      <c r="AG277">
        <v>1100</v>
      </c>
      <c r="AH277">
        <f>IF(A276=Emisiones_CO2_CO2eq_LA[[#This Row],[País]],IFERROR(Emisiones_CO2_CO2eq_LA[[#This Row],[Electricidad y Calor (kilotoneladas CO₂e)]]-AG276,0),0)</f>
        <v>200</v>
      </c>
      <c r="AI277" s="5">
        <f>IF(A276=Emisiones_CO2_CO2eq_LA[[#This Row],[País]],IFERROR(((Emisiones_CO2_CO2eq_LA[[#This Row],[Electricidad y Calor (kilotoneladas CO₂e)]]-AG276)/AG276)*100,0),0)</f>
        <v>22.222222222222221</v>
      </c>
      <c r="AJ277" s="5">
        <v>0.105687932359723</v>
      </c>
    </row>
    <row r="278" spans="1:36" x14ac:dyDescent="0.25">
      <c r="A278" t="s">
        <v>137</v>
      </c>
      <c r="B278" t="s">
        <v>137</v>
      </c>
      <c r="C278" t="s">
        <v>138</v>
      </c>
      <c r="D278">
        <v>1996</v>
      </c>
      <c r="E278">
        <v>600</v>
      </c>
      <c r="F278">
        <f>IF(A277=Emisiones_CO2_CO2eq_LA[[#This Row],[País]],IFERROR(Emisiones_CO2_CO2eq_LA[[#This Row],[Edificios (kilotoneladas CO₂e)]]-E277,0),0)</f>
        <v>0</v>
      </c>
      <c r="G278" s="5">
        <f>IF(A277=Emisiones_CO2_CO2eq_LA[[#This Row],[País]],IFERROR(((Emisiones_CO2_CO2eq_LA[[#This Row],[Edificios (kilotoneladas CO₂e)]]-E277)/E277)*100,0),0)</f>
        <v>0</v>
      </c>
      <c r="H278" s="5">
        <v>5.6353902507748597E-2</v>
      </c>
      <c r="I278">
        <v>470</v>
      </c>
      <c r="J278">
        <f>IF(A277=Emisiones_CO2_CO2eq_LA[[#This Row],[País]],IFERROR(Emisiones_CO2_CO2eq_LA[[#This Row],[Industria (kilotoneladas CO₂e)]]-I277,0),0)</f>
        <v>-30</v>
      </c>
      <c r="K278" s="5">
        <f>IF(A277=Emisiones_CO2_CO2eq_LA[[#This Row],[País]],IFERROR(((Emisiones_CO2_CO2eq_LA[[#This Row],[Industria (kilotoneladas CO₂e)]]-I277)/I277)*100,0),0)</f>
        <v>-6</v>
      </c>
      <c r="L278" s="5">
        <v>4.4143890297736403E-2</v>
      </c>
      <c r="M278">
        <v>15250</v>
      </c>
      <c r="N278">
        <f>IF(A277=Emisiones_CO2_CO2eq_LA[[#This Row],[País]],IFERROR(Emisiones_CO2_CO2eq_LA[[#This Row],[UCTUS (kilotoneladas CO₂e)]]-M277,0),0)</f>
        <v>0</v>
      </c>
      <c r="O278" s="5">
        <f>IF(A277=Emisiones_CO2_CO2eq_LA[[#This Row],[País]],IFERROR(((Emisiones_CO2_CO2eq_LA[[#This Row],[UCTUS (kilotoneladas CO₂e)]]-M277)/M277)*100,0),0)</f>
        <v>0</v>
      </c>
      <c r="P278" s="5">
        <v>1.4323283554052699</v>
      </c>
      <c r="Q278">
        <v>100</v>
      </c>
      <c r="R278">
        <f>IF(A277=Emisiones_CO2_CO2eq_LA[[#This Row],[País]],IFERROR(Emisiones_CO2_CO2eq_LA[[#This Row],[Otras Quemas de Combustible (kilotoneladas CO₂e)]]-Q277,0),0)</f>
        <v>0</v>
      </c>
      <c r="S278" s="5">
        <f>IF(A277=Emisiones_CO2_CO2eq_LA[[#This Row],[País]],IFERROR(((Emisiones_CO2_CO2eq_LA[[#This Row],[Otras Quemas de Combustible (kilotoneladas CO₂e)]]-Q277)/Q277)*100,0),0)</f>
        <v>0</v>
      </c>
      <c r="T278" s="5">
        <v>0.01</v>
      </c>
      <c r="U278">
        <v>2700</v>
      </c>
      <c r="V278">
        <f>IF(A277=Emisiones_CO2_CO2eq_LA[[#This Row],[País]],IFERROR(Emisiones_CO2_CO2eq_LA[[#This Row],[Transporte (kilotoneladas CO₂e)]]-U277,0),0)</f>
        <v>0</v>
      </c>
      <c r="W278" s="5">
        <f>IF(A277=Emisiones_CO2_CO2eq_LA[[#This Row],[País]],IFERROR(((Emisiones_CO2_CO2eq_LA[[#This Row],[Transporte (kilotoneladas CO₂e)]]-U277)/U277)*100,0),0)</f>
        <v>0</v>
      </c>
      <c r="X278" s="5">
        <v>0.25359256128486901</v>
      </c>
      <c r="Y278">
        <v>1200</v>
      </c>
      <c r="Z278">
        <f>IF(A277=Emisiones_CO2_CO2eq_LA[[#This Row],[País]],IFERROR(Emisiones_CO2_CO2eq_LA[[#This Row],[Manufactura y Construcción (kilotoneladas CO₂e)]]-Y277,0),0)</f>
        <v>-100</v>
      </c>
      <c r="AA278" s="5">
        <f>IF(A277=Emisiones_CO2_CO2eq_LA[[#This Row],[País]],IFERROR(((Emisiones_CO2_CO2eq_LA[[#This Row],[Manufactura y Construcción (kilotoneladas CO₂e)]]-Y277)/Y277)*100,0),0)</f>
        <v>-7.6923076923076925</v>
      </c>
      <c r="AB278" s="5">
        <v>0.112707805015497</v>
      </c>
      <c r="AC278">
        <v>0</v>
      </c>
      <c r="AD278">
        <f>IF(A277=Emisiones_CO2_CO2eq_LA[[#This Row],[País]],IFERROR(Emisiones_CO2_CO2eq_LA[[#This Row],[Emisiones Fugitivas (kilotoneladas CO₂e)]]-AC277,0),0)</f>
        <v>0</v>
      </c>
      <c r="AE278" s="5">
        <f>IF(A277=Emisiones_CO2_CO2eq_LA[[#This Row],[País]],IFERROR(((Emisiones_CO2_CO2eq_LA[[#This Row],[Emisiones Fugitivas (kilotoneladas CO₂e)]]-AC277)/AC277)*100,0),0)</f>
        <v>0</v>
      </c>
      <c r="AF278" s="5">
        <v>0</v>
      </c>
      <c r="AG278">
        <v>1000</v>
      </c>
      <c r="AH278">
        <f>IF(A277=Emisiones_CO2_CO2eq_LA[[#This Row],[País]],IFERROR(Emisiones_CO2_CO2eq_LA[[#This Row],[Electricidad y Calor (kilotoneladas CO₂e)]]-AG277,0),0)</f>
        <v>-100</v>
      </c>
      <c r="AI278" s="5">
        <f>IF(A277=Emisiones_CO2_CO2eq_LA[[#This Row],[País]],IFERROR(((Emisiones_CO2_CO2eq_LA[[#This Row],[Electricidad y Calor (kilotoneladas CO₂e)]]-AG277)/AG277)*100,0),0)</f>
        <v>-9.0909090909090917</v>
      </c>
      <c r="AJ278" s="5">
        <v>9.3923170846247697E-2</v>
      </c>
    </row>
    <row r="279" spans="1:36" x14ac:dyDescent="0.25">
      <c r="A279" t="s">
        <v>137</v>
      </c>
      <c r="B279" t="s">
        <v>137</v>
      </c>
      <c r="C279" t="s">
        <v>138</v>
      </c>
      <c r="D279">
        <v>1997</v>
      </c>
      <c r="E279">
        <v>700</v>
      </c>
      <c r="F279">
        <f>IF(A278=Emisiones_CO2_CO2eq_LA[[#This Row],[País]],IFERROR(Emisiones_CO2_CO2eq_LA[[#This Row],[Edificios (kilotoneladas CO₂e)]]-E278,0),0)</f>
        <v>100</v>
      </c>
      <c r="G279" s="5">
        <f>IF(A278=Emisiones_CO2_CO2eq_LA[[#This Row],[País]],IFERROR(((Emisiones_CO2_CO2eq_LA[[#This Row],[Edificios (kilotoneladas CO₂e)]]-E278)/E278)*100,0),0)</f>
        <v>16.666666666666664</v>
      </c>
      <c r="H279" s="5">
        <v>6.4290962527553203E-2</v>
      </c>
      <c r="I279">
        <v>550</v>
      </c>
      <c r="J279">
        <f>IF(A278=Emisiones_CO2_CO2eq_LA[[#This Row],[País]],IFERROR(Emisiones_CO2_CO2eq_LA[[#This Row],[Industria (kilotoneladas CO₂e)]]-I278,0),0)</f>
        <v>80</v>
      </c>
      <c r="K279" s="5">
        <f>IF(A278=Emisiones_CO2_CO2eq_LA[[#This Row],[País]],IFERROR(((Emisiones_CO2_CO2eq_LA[[#This Row],[Industria (kilotoneladas CO₂e)]]-I278)/I278)*100,0),0)</f>
        <v>17.021276595744681</v>
      </c>
      <c r="L279" s="5">
        <v>5.05143277002204E-2</v>
      </c>
      <c r="M279">
        <v>15250</v>
      </c>
      <c r="N279">
        <f>IF(A278=Emisiones_CO2_CO2eq_LA[[#This Row],[País]],IFERROR(Emisiones_CO2_CO2eq_LA[[#This Row],[UCTUS (kilotoneladas CO₂e)]]-M278,0),0)</f>
        <v>0</v>
      </c>
      <c r="O279" s="5">
        <f>IF(A278=Emisiones_CO2_CO2eq_LA[[#This Row],[País]],IFERROR(((Emisiones_CO2_CO2eq_LA[[#This Row],[UCTUS (kilotoneladas CO₂e)]]-M278)/M278)*100,0),0)</f>
        <v>0</v>
      </c>
      <c r="P279" s="5">
        <v>1.40062454077883</v>
      </c>
      <c r="Q279">
        <v>100</v>
      </c>
      <c r="R279">
        <f>IF(A278=Emisiones_CO2_CO2eq_LA[[#This Row],[País]],IFERROR(Emisiones_CO2_CO2eq_LA[[#This Row],[Otras Quemas de Combustible (kilotoneladas CO₂e)]]-Q278,0),0)</f>
        <v>0</v>
      </c>
      <c r="S279" s="5">
        <f>IF(A278=Emisiones_CO2_CO2eq_LA[[#This Row],[País]],IFERROR(((Emisiones_CO2_CO2eq_LA[[#This Row],[Otras Quemas de Combustible (kilotoneladas CO₂e)]]-Q278)/Q278)*100,0),0)</f>
        <v>0</v>
      </c>
      <c r="T279" s="5">
        <v>0.01</v>
      </c>
      <c r="U279">
        <v>2900</v>
      </c>
      <c r="V279">
        <f>IF(A278=Emisiones_CO2_CO2eq_LA[[#This Row],[País]],IFERROR(Emisiones_CO2_CO2eq_LA[[#This Row],[Transporte (kilotoneladas CO₂e)]]-U278,0),0)</f>
        <v>200</v>
      </c>
      <c r="W279" s="5">
        <f>IF(A278=Emisiones_CO2_CO2eq_LA[[#This Row],[País]],IFERROR(((Emisiones_CO2_CO2eq_LA[[#This Row],[Transporte (kilotoneladas CO₂e)]]-U278)/U278)*100,0),0)</f>
        <v>7.4074074074074066</v>
      </c>
      <c r="X279" s="5">
        <v>0.26634827332843403</v>
      </c>
      <c r="Y279">
        <v>1300</v>
      </c>
      <c r="Z279">
        <f>IF(A278=Emisiones_CO2_CO2eq_LA[[#This Row],[País]],IFERROR(Emisiones_CO2_CO2eq_LA[[#This Row],[Manufactura y Construcción (kilotoneladas CO₂e)]]-Y278,0),0)</f>
        <v>100</v>
      </c>
      <c r="AA279" s="5">
        <f>IF(A278=Emisiones_CO2_CO2eq_LA[[#This Row],[País]],IFERROR(((Emisiones_CO2_CO2eq_LA[[#This Row],[Manufactura y Construcción (kilotoneladas CO₂e)]]-Y278)/Y278)*100,0),0)</f>
        <v>8.3333333333333321</v>
      </c>
      <c r="AB279" s="5">
        <v>0.119397501836884</v>
      </c>
      <c r="AC279">
        <v>0</v>
      </c>
      <c r="AD279">
        <f>IF(A278=Emisiones_CO2_CO2eq_LA[[#This Row],[País]],IFERROR(Emisiones_CO2_CO2eq_LA[[#This Row],[Emisiones Fugitivas (kilotoneladas CO₂e)]]-AC278,0),0)</f>
        <v>0</v>
      </c>
      <c r="AE279" s="5">
        <f>IF(A278=Emisiones_CO2_CO2eq_LA[[#This Row],[País]],IFERROR(((Emisiones_CO2_CO2eq_LA[[#This Row],[Emisiones Fugitivas (kilotoneladas CO₂e)]]-AC278)/AC278)*100,0),0)</f>
        <v>0</v>
      </c>
      <c r="AF279" s="5">
        <v>0</v>
      </c>
      <c r="AG279">
        <v>1100</v>
      </c>
      <c r="AH279">
        <f>IF(A278=Emisiones_CO2_CO2eq_LA[[#This Row],[País]],IFERROR(Emisiones_CO2_CO2eq_LA[[#This Row],[Electricidad y Calor (kilotoneladas CO₂e)]]-AG278,0),0)</f>
        <v>100</v>
      </c>
      <c r="AI279" s="5">
        <f>IF(A278=Emisiones_CO2_CO2eq_LA[[#This Row],[País]],IFERROR(((Emisiones_CO2_CO2eq_LA[[#This Row],[Electricidad y Calor (kilotoneladas CO₂e)]]-AG278)/AG278)*100,0),0)</f>
        <v>10</v>
      </c>
      <c r="AJ279" s="5">
        <v>0.10102865540044</v>
      </c>
    </row>
    <row r="280" spans="1:36" x14ac:dyDescent="0.25">
      <c r="A280" t="s">
        <v>137</v>
      </c>
      <c r="B280" t="s">
        <v>137</v>
      </c>
      <c r="C280" t="s">
        <v>138</v>
      </c>
      <c r="D280">
        <v>1998</v>
      </c>
      <c r="E280">
        <v>800</v>
      </c>
      <c r="F280">
        <f>IF(A279=Emisiones_CO2_CO2eq_LA[[#This Row],[País]],IFERROR(Emisiones_CO2_CO2eq_LA[[#This Row],[Edificios (kilotoneladas CO₂e)]]-E279,0),0)</f>
        <v>100</v>
      </c>
      <c r="G280" s="5">
        <f>IF(A279=Emisiones_CO2_CO2eq_LA[[#This Row],[País]],IFERROR(((Emisiones_CO2_CO2eq_LA[[#This Row],[Edificios (kilotoneladas CO₂e)]]-E279)/E279)*100,0),0)</f>
        <v>14.285714285714285</v>
      </c>
      <c r="H280" s="5">
        <v>7.1851984911083105E-2</v>
      </c>
      <c r="I280">
        <v>640</v>
      </c>
      <c r="J280">
        <f>IF(A279=Emisiones_CO2_CO2eq_LA[[#This Row],[País]],IFERROR(Emisiones_CO2_CO2eq_LA[[#This Row],[Industria (kilotoneladas CO₂e)]]-I279,0),0)</f>
        <v>90</v>
      </c>
      <c r="K280" s="5">
        <f>IF(A279=Emisiones_CO2_CO2eq_LA[[#This Row],[País]],IFERROR(((Emisiones_CO2_CO2eq_LA[[#This Row],[Industria (kilotoneladas CO₂e)]]-I279)/I279)*100,0),0)</f>
        <v>16.363636363636363</v>
      </c>
      <c r="L280" s="5">
        <v>5.7481587928866498E-2</v>
      </c>
      <c r="M280">
        <v>15250</v>
      </c>
      <c r="N280">
        <f>IF(A279=Emisiones_CO2_CO2eq_LA[[#This Row],[País]],IFERROR(Emisiones_CO2_CO2eq_LA[[#This Row],[UCTUS (kilotoneladas CO₂e)]]-M279,0),0)</f>
        <v>0</v>
      </c>
      <c r="O280" s="5">
        <f>IF(A279=Emisiones_CO2_CO2eq_LA[[#This Row],[País]],IFERROR(((Emisiones_CO2_CO2eq_LA[[#This Row],[UCTUS (kilotoneladas CO₂e)]]-M279)/M279)*100,0),0)</f>
        <v>0</v>
      </c>
      <c r="P280" s="5">
        <v>1.36967846236752</v>
      </c>
      <c r="Q280">
        <v>100</v>
      </c>
      <c r="R280">
        <f>IF(A279=Emisiones_CO2_CO2eq_LA[[#This Row],[País]],IFERROR(Emisiones_CO2_CO2eq_LA[[#This Row],[Otras Quemas de Combustible (kilotoneladas CO₂e)]]-Q279,0),0)</f>
        <v>0</v>
      </c>
      <c r="S280" s="5">
        <f>IF(A279=Emisiones_CO2_CO2eq_LA[[#This Row],[País]],IFERROR(((Emisiones_CO2_CO2eq_LA[[#This Row],[Otras Quemas de Combustible (kilotoneladas CO₂e)]]-Q279)/Q279)*100,0),0)</f>
        <v>0</v>
      </c>
      <c r="T280" s="5">
        <v>0.01</v>
      </c>
      <c r="U280">
        <v>3400</v>
      </c>
      <c r="V280">
        <f>IF(A279=Emisiones_CO2_CO2eq_LA[[#This Row],[País]],IFERROR(Emisiones_CO2_CO2eq_LA[[#This Row],[Transporte (kilotoneladas CO₂e)]]-U279,0),0)</f>
        <v>500</v>
      </c>
      <c r="W280" s="5">
        <f>IF(A279=Emisiones_CO2_CO2eq_LA[[#This Row],[País]],IFERROR(((Emisiones_CO2_CO2eq_LA[[#This Row],[Transporte (kilotoneladas CO₂e)]]-U279)/U279)*100,0),0)</f>
        <v>17.241379310344829</v>
      </c>
      <c r="X280" s="5">
        <v>0.30537093587210301</v>
      </c>
      <c r="Y280">
        <v>1300</v>
      </c>
      <c r="Z280">
        <f>IF(A279=Emisiones_CO2_CO2eq_LA[[#This Row],[País]],IFERROR(Emisiones_CO2_CO2eq_LA[[#This Row],[Manufactura y Construcción (kilotoneladas CO₂e)]]-Y279,0),0)</f>
        <v>0</v>
      </c>
      <c r="AA280" s="5">
        <f>IF(A279=Emisiones_CO2_CO2eq_LA[[#This Row],[País]],IFERROR(((Emisiones_CO2_CO2eq_LA[[#This Row],[Manufactura y Construcción (kilotoneladas CO₂e)]]-Y279)/Y279)*100,0),0)</f>
        <v>0</v>
      </c>
      <c r="AB280" s="5">
        <v>0.11675947548050999</v>
      </c>
      <c r="AC280">
        <v>0</v>
      </c>
      <c r="AD280">
        <f>IF(A279=Emisiones_CO2_CO2eq_LA[[#This Row],[País]],IFERROR(Emisiones_CO2_CO2eq_LA[[#This Row],[Emisiones Fugitivas (kilotoneladas CO₂e)]]-AC279,0),0)</f>
        <v>0</v>
      </c>
      <c r="AE280" s="5">
        <f>IF(A279=Emisiones_CO2_CO2eq_LA[[#This Row],[País]],IFERROR(((Emisiones_CO2_CO2eq_LA[[#This Row],[Emisiones Fugitivas (kilotoneladas CO₂e)]]-AC279)/AC279)*100,0),0)</f>
        <v>0</v>
      </c>
      <c r="AF280" s="5">
        <v>0</v>
      </c>
      <c r="AG280">
        <v>2100</v>
      </c>
      <c r="AH280">
        <f>IF(A279=Emisiones_CO2_CO2eq_LA[[#This Row],[País]],IFERROR(Emisiones_CO2_CO2eq_LA[[#This Row],[Electricidad y Calor (kilotoneladas CO₂e)]]-AG279,0),0)</f>
        <v>1000</v>
      </c>
      <c r="AI280" s="5">
        <f>IF(A279=Emisiones_CO2_CO2eq_LA[[#This Row],[País]],IFERROR(((Emisiones_CO2_CO2eq_LA[[#This Row],[Electricidad y Calor (kilotoneladas CO₂e)]]-AG279)/AG279)*100,0),0)</f>
        <v>90.909090909090907</v>
      </c>
      <c r="AJ280" s="5">
        <v>0.18861146039159299</v>
      </c>
    </row>
    <row r="281" spans="1:36" x14ac:dyDescent="0.25">
      <c r="A281" t="s">
        <v>137</v>
      </c>
      <c r="B281" t="s">
        <v>137</v>
      </c>
      <c r="C281" t="s">
        <v>138</v>
      </c>
      <c r="D281">
        <v>1999</v>
      </c>
      <c r="E281">
        <v>900</v>
      </c>
      <c r="F281">
        <f>IF(A280=Emisiones_CO2_CO2eq_LA[[#This Row],[País]],IFERROR(Emisiones_CO2_CO2eq_LA[[#This Row],[Edificios (kilotoneladas CO₂e)]]-E280,0),0)</f>
        <v>100</v>
      </c>
      <c r="G281" s="5">
        <f>IF(A280=Emisiones_CO2_CO2eq_LA[[#This Row],[País]],IFERROR(((Emisiones_CO2_CO2eq_LA[[#This Row],[Edificios (kilotoneladas CO₂e)]]-E280)/E280)*100,0),0)</f>
        <v>12.5</v>
      </c>
      <c r="H281" s="5">
        <v>7.9037498902256906E-2</v>
      </c>
      <c r="I281">
        <v>680</v>
      </c>
      <c r="J281">
        <f>IF(A280=Emisiones_CO2_CO2eq_LA[[#This Row],[País]],IFERROR(Emisiones_CO2_CO2eq_LA[[#This Row],[Industria (kilotoneladas CO₂e)]]-I280,0),0)</f>
        <v>40</v>
      </c>
      <c r="K281" s="5">
        <f>IF(A280=Emisiones_CO2_CO2eq_LA[[#This Row],[País]],IFERROR(((Emisiones_CO2_CO2eq_LA[[#This Row],[Industria (kilotoneladas CO₂e)]]-I280)/I280)*100,0),0)</f>
        <v>6.25</v>
      </c>
      <c r="L281" s="5">
        <v>5.9717221392816301E-2</v>
      </c>
      <c r="M281">
        <v>15250</v>
      </c>
      <c r="N281">
        <f>IF(A280=Emisiones_CO2_CO2eq_LA[[#This Row],[País]],IFERROR(Emisiones_CO2_CO2eq_LA[[#This Row],[UCTUS (kilotoneladas CO₂e)]]-M280,0),0)</f>
        <v>0</v>
      </c>
      <c r="O281" s="5">
        <f>IF(A280=Emisiones_CO2_CO2eq_LA[[#This Row],[País]],IFERROR(((Emisiones_CO2_CO2eq_LA[[#This Row],[UCTUS (kilotoneladas CO₂e)]]-M280)/M280)*100,0),0)</f>
        <v>0</v>
      </c>
      <c r="P281" s="5">
        <v>1.33924650917713</v>
      </c>
      <c r="Q281">
        <v>100</v>
      </c>
      <c r="R281">
        <f>IF(A280=Emisiones_CO2_CO2eq_LA[[#This Row],[País]],IFERROR(Emisiones_CO2_CO2eq_LA[[#This Row],[Otras Quemas de Combustible (kilotoneladas CO₂e)]]-Q280,0),0)</f>
        <v>0</v>
      </c>
      <c r="S281" s="5">
        <f>IF(A280=Emisiones_CO2_CO2eq_LA[[#This Row],[País]],IFERROR(((Emisiones_CO2_CO2eq_LA[[#This Row],[Otras Quemas de Combustible (kilotoneladas CO₂e)]]-Q280)/Q280)*100,0),0)</f>
        <v>0</v>
      </c>
      <c r="T281" s="5">
        <v>0.01</v>
      </c>
      <c r="U281">
        <v>3600</v>
      </c>
      <c r="V281">
        <f>IF(A280=Emisiones_CO2_CO2eq_LA[[#This Row],[País]],IFERROR(Emisiones_CO2_CO2eq_LA[[#This Row],[Transporte (kilotoneladas CO₂e)]]-U280,0),0)</f>
        <v>200</v>
      </c>
      <c r="W281" s="5">
        <f>IF(A280=Emisiones_CO2_CO2eq_LA[[#This Row],[País]],IFERROR(((Emisiones_CO2_CO2eq_LA[[#This Row],[Transporte (kilotoneladas CO₂e)]]-U280)/U280)*100,0),0)</f>
        <v>5.8823529411764701</v>
      </c>
      <c r="X281" s="5">
        <v>0.31614999560902701</v>
      </c>
      <c r="Y281">
        <v>1100</v>
      </c>
      <c r="Z281">
        <f>IF(A280=Emisiones_CO2_CO2eq_LA[[#This Row],[País]],IFERROR(Emisiones_CO2_CO2eq_LA[[#This Row],[Manufactura y Construcción (kilotoneladas CO₂e)]]-Y280,0),0)</f>
        <v>-200</v>
      </c>
      <c r="AA281" s="5">
        <f>IF(A280=Emisiones_CO2_CO2eq_LA[[#This Row],[País]],IFERROR(((Emisiones_CO2_CO2eq_LA[[#This Row],[Manufactura y Construcción (kilotoneladas CO₂e)]]-Y280)/Y280)*100,0),0)</f>
        <v>-15.384615384615385</v>
      </c>
      <c r="AB281" s="5">
        <v>9.6601387547202905E-2</v>
      </c>
      <c r="AC281">
        <v>0</v>
      </c>
      <c r="AD281">
        <f>IF(A280=Emisiones_CO2_CO2eq_LA[[#This Row],[País]],IFERROR(Emisiones_CO2_CO2eq_LA[[#This Row],[Emisiones Fugitivas (kilotoneladas CO₂e)]]-AC280,0),0)</f>
        <v>0</v>
      </c>
      <c r="AE281" s="5">
        <f>IF(A280=Emisiones_CO2_CO2eq_LA[[#This Row],[País]],IFERROR(((Emisiones_CO2_CO2eq_LA[[#This Row],[Emisiones Fugitivas (kilotoneladas CO₂e)]]-AC280)/AC280)*100,0),0)</f>
        <v>0</v>
      </c>
      <c r="AF281" s="5">
        <v>0</v>
      </c>
      <c r="AG281">
        <v>1800</v>
      </c>
      <c r="AH281">
        <f>IF(A280=Emisiones_CO2_CO2eq_LA[[#This Row],[País]],IFERROR(Emisiones_CO2_CO2eq_LA[[#This Row],[Electricidad y Calor (kilotoneladas CO₂e)]]-AG280,0),0)</f>
        <v>-300</v>
      </c>
      <c r="AI281" s="5">
        <f>IF(A280=Emisiones_CO2_CO2eq_LA[[#This Row],[País]],IFERROR(((Emisiones_CO2_CO2eq_LA[[#This Row],[Electricidad y Calor (kilotoneladas CO₂e)]]-AG280)/AG280)*100,0),0)</f>
        <v>-14.285714285714285</v>
      </c>
      <c r="AJ281" s="5">
        <v>0.15807499780451301</v>
      </c>
    </row>
    <row r="282" spans="1:36" x14ac:dyDescent="0.25">
      <c r="A282" t="s">
        <v>137</v>
      </c>
      <c r="B282" t="s">
        <v>137</v>
      </c>
      <c r="C282" t="s">
        <v>138</v>
      </c>
      <c r="D282">
        <v>2000</v>
      </c>
      <c r="E282">
        <v>900</v>
      </c>
      <c r="F282">
        <f>IF(A281=Emisiones_CO2_CO2eq_LA[[#This Row],[País]],IFERROR(Emisiones_CO2_CO2eq_LA[[#This Row],[Edificios (kilotoneladas CO₂e)]]-E281,0),0)</f>
        <v>0</v>
      </c>
      <c r="G282" s="5">
        <f>IF(A281=Emisiones_CO2_CO2eq_LA[[#This Row],[País]],IFERROR(((Emisiones_CO2_CO2eq_LA[[#This Row],[Edificios (kilotoneladas CO₂e)]]-E281)/E281)*100,0),0)</f>
        <v>0</v>
      </c>
      <c r="H282" s="5">
        <v>7.7246588275684494E-2</v>
      </c>
      <c r="I282">
        <v>840</v>
      </c>
      <c r="J282">
        <f>IF(A281=Emisiones_CO2_CO2eq_LA[[#This Row],[País]],IFERROR(Emisiones_CO2_CO2eq_LA[[#This Row],[Industria (kilotoneladas CO₂e)]]-I281,0),0)</f>
        <v>160</v>
      </c>
      <c r="K282" s="5">
        <f>IF(A281=Emisiones_CO2_CO2eq_LA[[#This Row],[País]],IFERROR(((Emisiones_CO2_CO2eq_LA[[#This Row],[Industria (kilotoneladas CO₂e)]]-I281)/I281)*100,0),0)</f>
        <v>23.52941176470588</v>
      </c>
      <c r="L282" s="5">
        <v>7.2096815723972196E-2</v>
      </c>
      <c r="M282">
        <v>15250</v>
      </c>
      <c r="N282">
        <f>IF(A281=Emisiones_CO2_CO2eq_LA[[#This Row],[País]],IFERROR(Emisiones_CO2_CO2eq_LA[[#This Row],[UCTUS (kilotoneladas CO₂e)]]-M281,0),0)</f>
        <v>0</v>
      </c>
      <c r="O282" s="5">
        <f>IF(A281=Emisiones_CO2_CO2eq_LA[[#This Row],[País]],IFERROR(((Emisiones_CO2_CO2eq_LA[[#This Row],[UCTUS (kilotoneladas CO₂e)]]-M281)/M281)*100,0),0)</f>
        <v>0</v>
      </c>
      <c r="P282" s="5">
        <v>1.3089005235602</v>
      </c>
      <c r="Q282">
        <v>100</v>
      </c>
      <c r="R282">
        <f>IF(A281=Emisiones_CO2_CO2eq_LA[[#This Row],[País]],IFERROR(Emisiones_CO2_CO2eq_LA[[#This Row],[Otras Quemas de Combustible (kilotoneladas CO₂e)]]-Q281,0),0)</f>
        <v>0</v>
      </c>
      <c r="S282" s="5">
        <f>IF(A281=Emisiones_CO2_CO2eq_LA[[#This Row],[País]],IFERROR(((Emisiones_CO2_CO2eq_LA[[#This Row],[Otras Quemas de Combustible (kilotoneladas CO₂e)]]-Q281)/Q281)*100,0),0)</f>
        <v>0</v>
      </c>
      <c r="T282" s="5">
        <v>0.01</v>
      </c>
      <c r="U282">
        <v>3800</v>
      </c>
      <c r="V282">
        <f>IF(A281=Emisiones_CO2_CO2eq_LA[[#This Row],[País]],IFERROR(Emisiones_CO2_CO2eq_LA[[#This Row],[Transporte (kilotoneladas CO₂e)]]-U281,0),0)</f>
        <v>200</v>
      </c>
      <c r="W282" s="5">
        <f>IF(A281=Emisiones_CO2_CO2eq_LA[[#This Row],[País]],IFERROR(((Emisiones_CO2_CO2eq_LA[[#This Row],[Transporte (kilotoneladas CO₂e)]]-U281)/U281)*100,0),0)</f>
        <v>5.5555555555555554</v>
      </c>
      <c r="X282" s="5">
        <v>0.32615226160844502</v>
      </c>
      <c r="Y282">
        <v>1300</v>
      </c>
      <c r="Z282">
        <f>IF(A281=Emisiones_CO2_CO2eq_LA[[#This Row],[País]],IFERROR(Emisiones_CO2_CO2eq_LA[[#This Row],[Manufactura y Construcción (kilotoneladas CO₂e)]]-Y281,0),0)</f>
        <v>200</v>
      </c>
      <c r="AA282" s="5">
        <f>IF(A281=Emisiones_CO2_CO2eq_LA[[#This Row],[País]],IFERROR(((Emisiones_CO2_CO2eq_LA[[#This Row],[Manufactura y Construcción (kilotoneladas CO₂e)]]-Y281)/Y281)*100,0),0)</f>
        <v>18.181818181818183</v>
      </c>
      <c r="AB282" s="5">
        <v>0.111578405287099</v>
      </c>
      <c r="AC282">
        <v>0</v>
      </c>
      <c r="AD282">
        <f>IF(A281=Emisiones_CO2_CO2eq_LA[[#This Row],[País]],IFERROR(Emisiones_CO2_CO2eq_LA[[#This Row],[Emisiones Fugitivas (kilotoneladas CO₂e)]]-AC281,0),0)</f>
        <v>0</v>
      </c>
      <c r="AE282" s="5">
        <f>IF(A281=Emisiones_CO2_CO2eq_LA[[#This Row],[País]],IFERROR(((Emisiones_CO2_CO2eq_LA[[#This Row],[Emisiones Fugitivas (kilotoneladas CO₂e)]]-AC281)/AC281)*100,0),0)</f>
        <v>0</v>
      </c>
      <c r="AF282" s="5">
        <v>0</v>
      </c>
      <c r="AG282">
        <v>2400</v>
      </c>
      <c r="AH282">
        <f>IF(A281=Emisiones_CO2_CO2eq_LA[[#This Row],[País]],IFERROR(Emisiones_CO2_CO2eq_LA[[#This Row],[Electricidad y Calor (kilotoneladas CO₂e)]]-AG281,0),0)</f>
        <v>600</v>
      </c>
      <c r="AI282" s="5">
        <f>IF(A281=Emisiones_CO2_CO2eq_LA[[#This Row],[País]],IFERROR(((Emisiones_CO2_CO2eq_LA[[#This Row],[Electricidad y Calor (kilotoneladas CO₂e)]]-AG281)/AG281)*100,0),0)</f>
        <v>33.333333333333329</v>
      </c>
      <c r="AJ282" s="5">
        <v>0.20599090206849099</v>
      </c>
    </row>
    <row r="283" spans="1:36" x14ac:dyDescent="0.25">
      <c r="A283" t="s">
        <v>137</v>
      </c>
      <c r="B283" t="s">
        <v>137</v>
      </c>
      <c r="C283" t="s">
        <v>138</v>
      </c>
      <c r="D283">
        <v>2001</v>
      </c>
      <c r="E283">
        <v>900</v>
      </c>
      <c r="F283">
        <f>IF(A282=Emisiones_CO2_CO2eq_LA[[#This Row],[País]],IFERROR(Emisiones_CO2_CO2eq_LA[[#This Row],[Edificios (kilotoneladas CO₂e)]]-E282,0),0)</f>
        <v>0</v>
      </c>
      <c r="G283" s="5">
        <f>IF(A282=Emisiones_CO2_CO2eq_LA[[#This Row],[País]],IFERROR(((Emisiones_CO2_CO2eq_LA[[#This Row],[Edificios (kilotoneladas CO₂e)]]-E282)/E282)*100,0),0)</f>
        <v>0</v>
      </c>
      <c r="H283" s="5">
        <v>7.5471698113207503E-2</v>
      </c>
      <c r="I283">
        <v>850</v>
      </c>
      <c r="J283">
        <f>IF(A282=Emisiones_CO2_CO2eq_LA[[#This Row],[País]],IFERROR(Emisiones_CO2_CO2eq_LA[[#This Row],[Industria (kilotoneladas CO₂e)]]-I282,0),0)</f>
        <v>10</v>
      </c>
      <c r="K283" s="5">
        <f>IF(A282=Emisiones_CO2_CO2eq_LA[[#This Row],[País]],IFERROR(((Emisiones_CO2_CO2eq_LA[[#This Row],[Industria (kilotoneladas CO₂e)]]-I282)/I282)*100,0),0)</f>
        <v>1.1904761904761905</v>
      </c>
      <c r="L283" s="5">
        <v>7.1278825995807094E-2</v>
      </c>
      <c r="M283">
        <v>15180</v>
      </c>
      <c r="N283">
        <f>IF(A282=Emisiones_CO2_CO2eq_LA[[#This Row],[País]],IFERROR(Emisiones_CO2_CO2eq_LA[[#This Row],[UCTUS (kilotoneladas CO₂e)]]-M282,0),0)</f>
        <v>-70</v>
      </c>
      <c r="O283" s="5">
        <f>IF(A282=Emisiones_CO2_CO2eq_LA[[#This Row],[País]],IFERROR(((Emisiones_CO2_CO2eq_LA[[#This Row],[UCTUS (kilotoneladas CO₂e)]]-M282)/M282)*100,0),0)</f>
        <v>-0.45901639344262296</v>
      </c>
      <c r="P283" s="5">
        <v>1.2729559748427599</v>
      </c>
      <c r="Q283">
        <v>200</v>
      </c>
      <c r="R283">
        <f>IF(A282=Emisiones_CO2_CO2eq_LA[[#This Row],[País]],IFERROR(Emisiones_CO2_CO2eq_LA[[#This Row],[Otras Quemas de Combustible (kilotoneladas CO₂e)]]-Q282,0),0)</f>
        <v>100</v>
      </c>
      <c r="S283" s="5">
        <f>IF(A282=Emisiones_CO2_CO2eq_LA[[#This Row],[País]],IFERROR(((Emisiones_CO2_CO2eq_LA[[#This Row],[Otras Quemas de Combustible (kilotoneladas CO₂e)]]-Q282)/Q282)*100,0),0)</f>
        <v>100</v>
      </c>
      <c r="T283" s="5">
        <v>0.02</v>
      </c>
      <c r="U283">
        <v>4099.99999999999</v>
      </c>
      <c r="V283">
        <f>IF(A282=Emisiones_CO2_CO2eq_LA[[#This Row],[País]],IFERROR(Emisiones_CO2_CO2eq_LA[[#This Row],[Transporte (kilotoneladas CO₂e)]]-U282,0),0)</f>
        <v>299.99999999999</v>
      </c>
      <c r="W283" s="5">
        <f>IF(A282=Emisiones_CO2_CO2eq_LA[[#This Row],[País]],IFERROR(((Emisiones_CO2_CO2eq_LA[[#This Row],[Transporte (kilotoneladas CO₂e)]]-U282)/U282)*100,0),0)</f>
        <v>7.8947368421050008</v>
      </c>
      <c r="X283" s="5">
        <v>0.34381551362683399</v>
      </c>
      <c r="Y283">
        <v>1300</v>
      </c>
      <c r="Z283">
        <f>IF(A282=Emisiones_CO2_CO2eq_LA[[#This Row],[País]],IFERROR(Emisiones_CO2_CO2eq_LA[[#This Row],[Manufactura y Construcción (kilotoneladas CO₂e)]]-Y282,0),0)</f>
        <v>0</v>
      </c>
      <c r="AA283" s="5">
        <f>IF(A282=Emisiones_CO2_CO2eq_LA[[#This Row],[País]],IFERROR(((Emisiones_CO2_CO2eq_LA[[#This Row],[Manufactura y Construcción (kilotoneladas CO₂e)]]-Y282)/Y282)*100,0),0)</f>
        <v>0</v>
      </c>
      <c r="AB283" s="5">
        <v>0.10901467505241</v>
      </c>
      <c r="AC283">
        <v>0</v>
      </c>
      <c r="AD283">
        <f>IF(A282=Emisiones_CO2_CO2eq_LA[[#This Row],[País]],IFERROR(Emisiones_CO2_CO2eq_LA[[#This Row],[Emisiones Fugitivas (kilotoneladas CO₂e)]]-AC282,0),0)</f>
        <v>0</v>
      </c>
      <c r="AE283" s="5">
        <f>IF(A282=Emisiones_CO2_CO2eq_LA[[#This Row],[País]],IFERROR(((Emisiones_CO2_CO2eq_LA[[#This Row],[Emisiones Fugitivas (kilotoneladas CO₂e)]]-AC282)/AC282)*100,0),0)</f>
        <v>0</v>
      </c>
      <c r="AF283" s="5">
        <v>0</v>
      </c>
      <c r="AG283">
        <v>2500</v>
      </c>
      <c r="AH283">
        <f>IF(A282=Emisiones_CO2_CO2eq_LA[[#This Row],[País]],IFERROR(Emisiones_CO2_CO2eq_LA[[#This Row],[Electricidad y Calor (kilotoneladas CO₂e)]]-AG282,0),0)</f>
        <v>100</v>
      </c>
      <c r="AI283" s="5">
        <f>IF(A282=Emisiones_CO2_CO2eq_LA[[#This Row],[País]],IFERROR(((Emisiones_CO2_CO2eq_LA[[#This Row],[Electricidad y Calor (kilotoneladas CO₂e)]]-AG282)/AG282)*100,0),0)</f>
        <v>4.1666666666666661</v>
      </c>
      <c r="AJ283" s="5">
        <v>0.20964360587002001</v>
      </c>
    </row>
    <row r="284" spans="1:36" x14ac:dyDescent="0.25">
      <c r="A284" t="s">
        <v>137</v>
      </c>
      <c r="B284" t="s">
        <v>137</v>
      </c>
      <c r="C284" t="s">
        <v>138</v>
      </c>
      <c r="D284">
        <v>2002</v>
      </c>
      <c r="E284">
        <v>900</v>
      </c>
      <c r="F284">
        <f>IF(A283=Emisiones_CO2_CO2eq_LA[[#This Row],[País]],IFERROR(Emisiones_CO2_CO2eq_LA[[#This Row],[Edificios (kilotoneladas CO₂e)]]-E283,0),0)</f>
        <v>0</v>
      </c>
      <c r="G284" s="5">
        <f>IF(A283=Emisiones_CO2_CO2eq_LA[[#This Row],[País]],IFERROR(((Emisiones_CO2_CO2eq_LA[[#This Row],[Edificios (kilotoneladas CO₂e)]]-E283)/E283)*100,0),0)</f>
        <v>0</v>
      </c>
      <c r="H284" s="5">
        <v>7.3716111065607298E-2</v>
      </c>
      <c r="I284">
        <v>840</v>
      </c>
      <c r="J284">
        <f>IF(A283=Emisiones_CO2_CO2eq_LA[[#This Row],[País]],IFERROR(Emisiones_CO2_CO2eq_LA[[#This Row],[Industria (kilotoneladas CO₂e)]]-I283,0),0)</f>
        <v>-10</v>
      </c>
      <c r="K284" s="5">
        <f>IF(A283=Emisiones_CO2_CO2eq_LA[[#This Row],[País]],IFERROR(((Emisiones_CO2_CO2eq_LA[[#This Row],[Industria (kilotoneladas CO₂e)]]-I283)/I283)*100,0),0)</f>
        <v>-1.1764705882352942</v>
      </c>
      <c r="L284" s="5">
        <v>6.8801703661233504E-2</v>
      </c>
      <c r="M284">
        <v>15180</v>
      </c>
      <c r="N284">
        <f>IF(A283=Emisiones_CO2_CO2eq_LA[[#This Row],[País]],IFERROR(Emisiones_CO2_CO2eq_LA[[#This Row],[UCTUS (kilotoneladas CO₂e)]]-M283,0),0)</f>
        <v>0</v>
      </c>
      <c r="O284" s="5">
        <f>IF(A283=Emisiones_CO2_CO2eq_LA[[#This Row],[País]],IFERROR(((Emisiones_CO2_CO2eq_LA[[#This Row],[UCTUS (kilotoneladas CO₂e)]]-M283)/M283)*100,0),0)</f>
        <v>0</v>
      </c>
      <c r="P284" s="5">
        <v>1.2433450733065701</v>
      </c>
      <c r="Q284">
        <v>200</v>
      </c>
      <c r="R284">
        <f>IF(A283=Emisiones_CO2_CO2eq_LA[[#This Row],[País]],IFERROR(Emisiones_CO2_CO2eq_LA[[#This Row],[Otras Quemas de Combustible (kilotoneladas CO₂e)]]-Q283,0),0)</f>
        <v>0</v>
      </c>
      <c r="S284" s="5">
        <f>IF(A283=Emisiones_CO2_CO2eq_LA[[#This Row],[País]],IFERROR(((Emisiones_CO2_CO2eq_LA[[#This Row],[Otras Quemas de Combustible (kilotoneladas CO₂e)]]-Q283)/Q283)*100,0),0)</f>
        <v>0</v>
      </c>
      <c r="T284" s="5">
        <v>0.02</v>
      </c>
      <c r="U284">
        <v>4400</v>
      </c>
      <c r="V284">
        <f>IF(A283=Emisiones_CO2_CO2eq_LA[[#This Row],[País]],IFERROR(Emisiones_CO2_CO2eq_LA[[#This Row],[Transporte (kilotoneladas CO₂e)]]-U283,0),0)</f>
        <v>300.00000000001</v>
      </c>
      <c r="W284" s="5">
        <f>IF(A283=Emisiones_CO2_CO2eq_LA[[#This Row],[País]],IFERROR(((Emisiones_CO2_CO2eq_LA[[#This Row],[Transporte (kilotoneladas CO₂e)]]-U283)/U283)*100,0),0)</f>
        <v>7.3170731707319696</v>
      </c>
      <c r="X284" s="5">
        <v>0.36038987632074698</v>
      </c>
      <c r="Y284">
        <v>1100</v>
      </c>
      <c r="Z284">
        <f>IF(A283=Emisiones_CO2_CO2eq_LA[[#This Row],[País]],IFERROR(Emisiones_CO2_CO2eq_LA[[#This Row],[Manufactura y Construcción (kilotoneladas CO₂e)]]-Y283,0),0)</f>
        <v>-200</v>
      </c>
      <c r="AA284" s="5">
        <f>IF(A283=Emisiones_CO2_CO2eq_LA[[#This Row],[País]],IFERROR(((Emisiones_CO2_CO2eq_LA[[#This Row],[Manufactura y Construcción (kilotoneladas CO₂e)]]-Y283)/Y283)*100,0),0)</f>
        <v>-15.384615384615385</v>
      </c>
      <c r="AB284" s="5">
        <v>9.0097469080186704E-2</v>
      </c>
      <c r="AC284">
        <v>0</v>
      </c>
      <c r="AD284">
        <f>IF(A283=Emisiones_CO2_CO2eq_LA[[#This Row],[País]],IFERROR(Emisiones_CO2_CO2eq_LA[[#This Row],[Emisiones Fugitivas (kilotoneladas CO₂e)]]-AC283,0),0)</f>
        <v>0</v>
      </c>
      <c r="AE284" s="5">
        <f>IF(A283=Emisiones_CO2_CO2eq_LA[[#This Row],[País]],IFERROR(((Emisiones_CO2_CO2eq_LA[[#This Row],[Emisiones Fugitivas (kilotoneladas CO₂e)]]-AC283)/AC283)*100,0),0)</f>
        <v>0</v>
      </c>
      <c r="AF284" s="5">
        <v>0</v>
      </c>
      <c r="AG284">
        <v>3000</v>
      </c>
      <c r="AH284">
        <f>IF(A283=Emisiones_CO2_CO2eq_LA[[#This Row],[País]],IFERROR(Emisiones_CO2_CO2eq_LA[[#This Row],[Electricidad y Calor (kilotoneladas CO₂e)]]-AG283,0),0)</f>
        <v>500</v>
      </c>
      <c r="AI284" s="5">
        <f>IF(A283=Emisiones_CO2_CO2eq_LA[[#This Row],[País]],IFERROR(((Emisiones_CO2_CO2eq_LA[[#This Row],[Electricidad y Calor (kilotoneladas CO₂e)]]-AG283)/AG283)*100,0),0)</f>
        <v>20</v>
      </c>
      <c r="AJ284" s="5">
        <v>0.245720370218691</v>
      </c>
    </row>
    <row r="285" spans="1:36" x14ac:dyDescent="0.25">
      <c r="A285" t="s">
        <v>137</v>
      </c>
      <c r="B285" t="s">
        <v>137</v>
      </c>
      <c r="C285" t="s">
        <v>138</v>
      </c>
      <c r="D285">
        <v>2003</v>
      </c>
      <c r="E285">
        <v>600</v>
      </c>
      <c r="F285">
        <f>IF(A284=Emisiones_CO2_CO2eq_LA[[#This Row],[País]],IFERROR(Emisiones_CO2_CO2eq_LA[[#This Row],[Edificios (kilotoneladas CO₂e)]]-E284,0),0)</f>
        <v>-300</v>
      </c>
      <c r="G285" s="5">
        <f>IF(A284=Emisiones_CO2_CO2eq_LA[[#This Row],[País]],IFERROR(((Emisiones_CO2_CO2eq_LA[[#This Row],[Edificios (kilotoneladas CO₂e)]]-E284)/E284)*100,0),0)</f>
        <v>-33.333333333333329</v>
      </c>
      <c r="H285" s="5">
        <v>4.8000000000000001E-2</v>
      </c>
      <c r="I285">
        <v>830</v>
      </c>
      <c r="J285">
        <f>IF(A284=Emisiones_CO2_CO2eq_LA[[#This Row],[País]],IFERROR(Emisiones_CO2_CO2eq_LA[[#This Row],[Industria (kilotoneladas CO₂e)]]-I284,0),0)</f>
        <v>-10</v>
      </c>
      <c r="K285" s="5">
        <f>IF(A284=Emisiones_CO2_CO2eq_LA[[#This Row],[País]],IFERROR(((Emisiones_CO2_CO2eq_LA[[#This Row],[Industria (kilotoneladas CO₂e)]]-I284)/I284)*100,0),0)</f>
        <v>-1.1904761904761905</v>
      </c>
      <c r="L285" s="5">
        <v>6.6400000000000001E-2</v>
      </c>
      <c r="M285">
        <v>15180</v>
      </c>
      <c r="N285">
        <f>IF(A284=Emisiones_CO2_CO2eq_LA[[#This Row],[País]],IFERROR(Emisiones_CO2_CO2eq_LA[[#This Row],[UCTUS (kilotoneladas CO₂e)]]-M284,0),0)</f>
        <v>0</v>
      </c>
      <c r="O285" s="5">
        <f>IF(A284=Emisiones_CO2_CO2eq_LA[[#This Row],[País]],IFERROR(((Emisiones_CO2_CO2eq_LA[[#This Row],[UCTUS (kilotoneladas CO₂e)]]-M284)/M284)*100,0),0)</f>
        <v>0</v>
      </c>
      <c r="P285" s="5">
        <v>1.2143999999999999</v>
      </c>
      <c r="Q285">
        <v>0</v>
      </c>
      <c r="R285">
        <f>IF(A284=Emisiones_CO2_CO2eq_LA[[#This Row],[País]],IFERROR(Emisiones_CO2_CO2eq_LA[[#This Row],[Otras Quemas de Combustible (kilotoneladas CO₂e)]]-Q284,0),0)</f>
        <v>-200</v>
      </c>
      <c r="S285" s="5">
        <f>IF(A284=Emisiones_CO2_CO2eq_LA[[#This Row],[País]],IFERROR(((Emisiones_CO2_CO2eq_LA[[#This Row],[Otras Quemas de Combustible (kilotoneladas CO₂e)]]-Q284)/Q284)*100,0),0)</f>
        <v>-100</v>
      </c>
      <c r="T285" s="6">
        <v>0</v>
      </c>
      <c r="U285">
        <v>4900</v>
      </c>
      <c r="V285">
        <f>IF(A284=Emisiones_CO2_CO2eq_LA[[#This Row],[País]],IFERROR(Emisiones_CO2_CO2eq_LA[[#This Row],[Transporte (kilotoneladas CO₂e)]]-U284,0),0)</f>
        <v>500</v>
      </c>
      <c r="W285" s="5">
        <f>IF(A284=Emisiones_CO2_CO2eq_LA[[#This Row],[País]],IFERROR(((Emisiones_CO2_CO2eq_LA[[#This Row],[Transporte (kilotoneladas CO₂e)]]-U284)/U284)*100,0),0)</f>
        <v>11.363636363636363</v>
      </c>
      <c r="X285" s="5">
        <v>0.39200000000000002</v>
      </c>
      <c r="Y285">
        <v>900</v>
      </c>
      <c r="Z285">
        <f>IF(A284=Emisiones_CO2_CO2eq_LA[[#This Row],[País]],IFERROR(Emisiones_CO2_CO2eq_LA[[#This Row],[Manufactura y Construcción (kilotoneladas CO₂e)]]-Y284,0),0)</f>
        <v>-200</v>
      </c>
      <c r="AA285" s="5">
        <f>IF(A284=Emisiones_CO2_CO2eq_LA[[#This Row],[País]],IFERROR(((Emisiones_CO2_CO2eq_LA[[#This Row],[Manufactura y Construcción (kilotoneladas CO₂e)]]-Y284)/Y284)*100,0),0)</f>
        <v>-18.181818181818183</v>
      </c>
      <c r="AB285" s="5">
        <v>7.1999999999999995E-2</v>
      </c>
      <c r="AC285">
        <v>0</v>
      </c>
      <c r="AD285">
        <f>IF(A284=Emisiones_CO2_CO2eq_LA[[#This Row],[País]],IFERROR(Emisiones_CO2_CO2eq_LA[[#This Row],[Emisiones Fugitivas (kilotoneladas CO₂e)]]-AC284,0),0)</f>
        <v>0</v>
      </c>
      <c r="AE285" s="5">
        <f>IF(A284=Emisiones_CO2_CO2eq_LA[[#This Row],[País]],IFERROR(((Emisiones_CO2_CO2eq_LA[[#This Row],[Emisiones Fugitivas (kilotoneladas CO₂e)]]-AC284)/AC284)*100,0),0)</f>
        <v>0</v>
      </c>
      <c r="AF285" s="5">
        <v>0</v>
      </c>
      <c r="AG285">
        <v>3100</v>
      </c>
      <c r="AH285">
        <f>IF(A284=Emisiones_CO2_CO2eq_LA[[#This Row],[País]],IFERROR(Emisiones_CO2_CO2eq_LA[[#This Row],[Electricidad y Calor (kilotoneladas CO₂e)]]-AG284,0),0)</f>
        <v>100</v>
      </c>
      <c r="AI285" s="5">
        <f>IF(A284=Emisiones_CO2_CO2eq_LA[[#This Row],[País]],IFERROR(((Emisiones_CO2_CO2eq_LA[[#This Row],[Electricidad y Calor (kilotoneladas CO₂e)]]-AG284)/AG284)*100,0),0)</f>
        <v>3.3333333333333335</v>
      </c>
      <c r="AJ285" s="5">
        <v>0.248</v>
      </c>
    </row>
    <row r="286" spans="1:36" x14ac:dyDescent="0.25">
      <c r="A286" t="s">
        <v>137</v>
      </c>
      <c r="B286" t="s">
        <v>137</v>
      </c>
      <c r="C286" t="s">
        <v>138</v>
      </c>
      <c r="D286">
        <v>2004</v>
      </c>
      <c r="E286">
        <v>700</v>
      </c>
      <c r="F286">
        <f>IF(A285=Emisiones_CO2_CO2eq_LA[[#This Row],[País]],IFERROR(Emisiones_CO2_CO2eq_LA[[#This Row],[Edificios (kilotoneladas CO₂e)]]-E285,0),0)</f>
        <v>100</v>
      </c>
      <c r="G286" s="5">
        <f>IF(A285=Emisiones_CO2_CO2eq_LA[[#This Row],[País]],IFERROR(((Emisiones_CO2_CO2eq_LA[[#This Row],[Edificios (kilotoneladas CO₂e)]]-E285)/E285)*100,0),0)</f>
        <v>16.666666666666664</v>
      </c>
      <c r="H286" s="5">
        <v>5.4700320387590803E-2</v>
      </c>
      <c r="I286">
        <v>910</v>
      </c>
      <c r="J286">
        <f>IF(A285=Emisiones_CO2_CO2eq_LA[[#This Row],[País]],IFERROR(Emisiones_CO2_CO2eq_LA[[#This Row],[Industria (kilotoneladas CO₂e)]]-I285,0),0)</f>
        <v>80</v>
      </c>
      <c r="K286" s="5">
        <f>IF(A285=Emisiones_CO2_CO2eq_LA[[#This Row],[País]],IFERROR(((Emisiones_CO2_CO2eq_LA[[#This Row],[Industria (kilotoneladas CO₂e)]]-I285)/I285)*100,0),0)</f>
        <v>9.6385542168674707</v>
      </c>
      <c r="L286" s="5">
        <v>7.1110416503868096E-2</v>
      </c>
      <c r="M286">
        <v>15180</v>
      </c>
      <c r="N286">
        <f>IF(A285=Emisiones_CO2_CO2eq_LA[[#This Row],[País]],IFERROR(Emisiones_CO2_CO2eq_LA[[#This Row],[UCTUS (kilotoneladas CO₂e)]]-M285,0),0)</f>
        <v>0</v>
      </c>
      <c r="O286" s="5">
        <f>IF(A285=Emisiones_CO2_CO2eq_LA[[#This Row],[País]],IFERROR(((Emisiones_CO2_CO2eq_LA[[#This Row],[UCTUS (kilotoneladas CO₂e)]]-M285)/M285)*100,0),0)</f>
        <v>0</v>
      </c>
      <c r="P286" s="5">
        <v>1.1862155192623201</v>
      </c>
      <c r="Q286">
        <v>0</v>
      </c>
      <c r="R286">
        <f>IF(A285=Emisiones_CO2_CO2eq_LA[[#This Row],[País]],IFERROR(Emisiones_CO2_CO2eq_LA[[#This Row],[Otras Quemas de Combustible (kilotoneladas CO₂e)]]-Q285,0),0)</f>
        <v>0</v>
      </c>
      <c r="S286" s="5">
        <f>IF(A285=Emisiones_CO2_CO2eq_LA[[#This Row],[País]],IFERROR(((Emisiones_CO2_CO2eq_LA[[#This Row],[Otras Quemas de Combustible (kilotoneladas CO₂e)]]-Q285)/Q285)*100,0),0)</f>
        <v>0</v>
      </c>
      <c r="T286" s="6">
        <v>0</v>
      </c>
      <c r="U286">
        <v>4700</v>
      </c>
      <c r="V286">
        <f>IF(A285=Emisiones_CO2_CO2eq_LA[[#This Row],[País]],IFERROR(Emisiones_CO2_CO2eq_LA[[#This Row],[Transporte (kilotoneladas CO₂e)]]-U285,0),0)</f>
        <v>-200</v>
      </c>
      <c r="W286" s="5">
        <f>IF(A285=Emisiones_CO2_CO2eq_LA[[#This Row],[País]],IFERROR(((Emisiones_CO2_CO2eq_LA[[#This Row],[Transporte (kilotoneladas CO₂e)]]-U285)/U285)*100,0),0)</f>
        <v>-4.0816326530612246</v>
      </c>
      <c r="X286" s="5">
        <v>0.36727357974525199</v>
      </c>
      <c r="Y286">
        <v>1500</v>
      </c>
      <c r="Z286">
        <f>IF(A285=Emisiones_CO2_CO2eq_LA[[#This Row],[País]],IFERROR(Emisiones_CO2_CO2eq_LA[[#This Row],[Manufactura y Construcción (kilotoneladas CO₂e)]]-Y285,0),0)</f>
        <v>600</v>
      </c>
      <c r="AA286" s="5">
        <f>IF(A285=Emisiones_CO2_CO2eq_LA[[#This Row],[País]],IFERROR(((Emisiones_CO2_CO2eq_LA[[#This Row],[Manufactura y Construcción (kilotoneladas CO₂e)]]-Y285)/Y285)*100,0),0)</f>
        <v>66.666666666666657</v>
      </c>
      <c r="AB286" s="5">
        <v>0.117214972259123</v>
      </c>
      <c r="AC286">
        <v>0</v>
      </c>
      <c r="AD286">
        <f>IF(A285=Emisiones_CO2_CO2eq_LA[[#This Row],[País]],IFERROR(Emisiones_CO2_CO2eq_LA[[#This Row],[Emisiones Fugitivas (kilotoneladas CO₂e)]]-AC285,0),0)</f>
        <v>0</v>
      </c>
      <c r="AE286" s="5">
        <f>IF(A285=Emisiones_CO2_CO2eq_LA[[#This Row],[País]],IFERROR(((Emisiones_CO2_CO2eq_LA[[#This Row],[Emisiones Fugitivas (kilotoneladas CO₂e)]]-AC285)/AC285)*100,0),0)</f>
        <v>0</v>
      </c>
      <c r="AF286" s="5">
        <v>0</v>
      </c>
      <c r="AG286">
        <v>3300</v>
      </c>
      <c r="AH286">
        <f>IF(A285=Emisiones_CO2_CO2eq_LA[[#This Row],[País]],IFERROR(Emisiones_CO2_CO2eq_LA[[#This Row],[Electricidad y Calor (kilotoneladas CO₂e)]]-AG285,0),0)</f>
        <v>200</v>
      </c>
      <c r="AI286" s="5">
        <f>IF(A285=Emisiones_CO2_CO2eq_LA[[#This Row],[País]],IFERROR(((Emisiones_CO2_CO2eq_LA[[#This Row],[Electricidad y Calor (kilotoneladas CO₂e)]]-AG285)/AG285)*100,0),0)</f>
        <v>6.4516129032258061</v>
      </c>
      <c r="AJ286" s="5">
        <v>0.25787293897007102</v>
      </c>
    </row>
    <row r="287" spans="1:36" x14ac:dyDescent="0.25">
      <c r="A287" t="s">
        <v>137</v>
      </c>
      <c r="B287" t="s">
        <v>137</v>
      </c>
      <c r="C287" t="s">
        <v>138</v>
      </c>
      <c r="D287">
        <v>2005</v>
      </c>
      <c r="E287">
        <v>500</v>
      </c>
      <c r="F287">
        <f>IF(A286=Emisiones_CO2_CO2eq_LA[[#This Row],[País]],IFERROR(Emisiones_CO2_CO2eq_LA[[#This Row],[Edificios (kilotoneladas CO₂e)]]-E286,0),0)</f>
        <v>-200</v>
      </c>
      <c r="G287" s="5">
        <f>IF(A286=Emisiones_CO2_CO2eq_LA[[#This Row],[País]],IFERROR(((Emisiones_CO2_CO2eq_LA[[#This Row],[Edificios (kilotoneladas CO₂e)]]-E286)/E286)*100,0),0)</f>
        <v>-28.571428571428569</v>
      </c>
      <c r="H287" s="5">
        <v>3.81795968234575E-2</v>
      </c>
      <c r="I287">
        <v>980</v>
      </c>
      <c r="J287">
        <f>IF(A286=Emisiones_CO2_CO2eq_LA[[#This Row],[País]],IFERROR(Emisiones_CO2_CO2eq_LA[[#This Row],[Industria (kilotoneladas CO₂e)]]-I286,0),0)</f>
        <v>70</v>
      </c>
      <c r="K287" s="5">
        <f>IF(A286=Emisiones_CO2_CO2eq_LA[[#This Row],[País]],IFERROR(((Emisiones_CO2_CO2eq_LA[[#This Row],[Industria (kilotoneladas CO₂e)]]-I286)/I286)*100,0),0)</f>
        <v>7.6923076923076925</v>
      </c>
      <c r="L287" s="5">
        <v>7.4832009773976693E-2</v>
      </c>
      <c r="M287">
        <v>15180</v>
      </c>
      <c r="N287">
        <f>IF(A286=Emisiones_CO2_CO2eq_LA[[#This Row],[País]],IFERROR(Emisiones_CO2_CO2eq_LA[[#This Row],[UCTUS (kilotoneladas CO₂e)]]-M286,0),0)</f>
        <v>0</v>
      </c>
      <c r="O287" s="5">
        <f>IF(A286=Emisiones_CO2_CO2eq_LA[[#This Row],[País]],IFERROR(((Emisiones_CO2_CO2eq_LA[[#This Row],[UCTUS (kilotoneladas CO₂e)]]-M286)/M286)*100,0),0)</f>
        <v>0</v>
      </c>
      <c r="P287" s="5">
        <v>1.15913255956017</v>
      </c>
      <c r="Q287">
        <v>0</v>
      </c>
      <c r="R287">
        <f>IF(A286=Emisiones_CO2_CO2eq_LA[[#This Row],[País]],IFERROR(Emisiones_CO2_CO2eq_LA[[#This Row],[Otras Quemas de Combustible (kilotoneladas CO₂e)]]-Q286,0),0)</f>
        <v>0</v>
      </c>
      <c r="S287" s="5">
        <f>IF(A286=Emisiones_CO2_CO2eq_LA[[#This Row],[País]],IFERROR(((Emisiones_CO2_CO2eq_LA[[#This Row],[Otras Quemas de Combustible (kilotoneladas CO₂e)]]-Q286)/Q286)*100,0),0)</f>
        <v>0</v>
      </c>
      <c r="T287" s="6">
        <v>0</v>
      </c>
      <c r="U287">
        <v>5100</v>
      </c>
      <c r="V287">
        <f>IF(A286=Emisiones_CO2_CO2eq_LA[[#This Row],[País]],IFERROR(Emisiones_CO2_CO2eq_LA[[#This Row],[Transporte (kilotoneladas CO₂e)]]-U286,0),0)</f>
        <v>400</v>
      </c>
      <c r="W287" s="5">
        <f>IF(A286=Emisiones_CO2_CO2eq_LA[[#This Row],[País]],IFERROR(((Emisiones_CO2_CO2eq_LA[[#This Row],[Transporte (kilotoneladas CO₂e)]]-U286)/U286)*100,0),0)</f>
        <v>8.5106382978723403</v>
      </c>
      <c r="X287" s="5">
        <v>0.389431887599266</v>
      </c>
      <c r="Y287">
        <v>1700</v>
      </c>
      <c r="Z287">
        <f>IF(A286=Emisiones_CO2_CO2eq_LA[[#This Row],[País]],IFERROR(Emisiones_CO2_CO2eq_LA[[#This Row],[Manufactura y Construcción (kilotoneladas CO₂e)]]-Y286,0),0)</f>
        <v>200</v>
      </c>
      <c r="AA287" s="5">
        <f>IF(A286=Emisiones_CO2_CO2eq_LA[[#This Row],[País]],IFERROR(((Emisiones_CO2_CO2eq_LA[[#This Row],[Manufactura y Construcción (kilotoneladas CO₂e)]]-Y286)/Y286)*100,0),0)</f>
        <v>13.333333333333334</v>
      </c>
      <c r="AB287" s="5">
        <v>0.129810629199755</v>
      </c>
      <c r="AC287">
        <v>0</v>
      </c>
      <c r="AD287">
        <f>IF(A286=Emisiones_CO2_CO2eq_LA[[#This Row],[País]],IFERROR(Emisiones_CO2_CO2eq_LA[[#This Row],[Emisiones Fugitivas (kilotoneladas CO₂e)]]-AC286,0),0)</f>
        <v>0</v>
      </c>
      <c r="AE287" s="5">
        <f>IF(A286=Emisiones_CO2_CO2eq_LA[[#This Row],[País]],IFERROR(((Emisiones_CO2_CO2eq_LA[[#This Row],[Emisiones Fugitivas (kilotoneladas CO₂e)]]-AC286)/AC286)*100,0),0)</f>
        <v>0</v>
      </c>
      <c r="AF287" s="5">
        <v>0</v>
      </c>
      <c r="AG287">
        <v>3300</v>
      </c>
      <c r="AH287">
        <f>IF(A286=Emisiones_CO2_CO2eq_LA[[#This Row],[País]],IFERROR(Emisiones_CO2_CO2eq_LA[[#This Row],[Electricidad y Calor (kilotoneladas CO₂e)]]-AG286,0),0)</f>
        <v>0</v>
      </c>
      <c r="AI287" s="5">
        <f>IF(A286=Emisiones_CO2_CO2eq_LA[[#This Row],[País]],IFERROR(((Emisiones_CO2_CO2eq_LA[[#This Row],[Electricidad y Calor (kilotoneladas CO₂e)]]-AG286)/AG286)*100,0),0)</f>
        <v>0</v>
      </c>
      <c r="AJ287" s="5">
        <v>0.25198533903481901</v>
      </c>
    </row>
    <row r="288" spans="1:36" x14ac:dyDescent="0.25">
      <c r="A288" t="s">
        <v>137</v>
      </c>
      <c r="B288" t="s">
        <v>137</v>
      </c>
      <c r="C288" t="s">
        <v>138</v>
      </c>
      <c r="D288">
        <v>2006</v>
      </c>
      <c r="E288">
        <v>600</v>
      </c>
      <c r="F288">
        <f>IF(A287=Emisiones_CO2_CO2eq_LA[[#This Row],[País]],IFERROR(Emisiones_CO2_CO2eq_LA[[#This Row],[Edificios (kilotoneladas CO₂e)]]-E287,0),0)</f>
        <v>100</v>
      </c>
      <c r="G288" s="5">
        <f>IF(A287=Emisiones_CO2_CO2eq_LA[[#This Row],[País]],IFERROR(((Emisiones_CO2_CO2eq_LA[[#This Row],[Edificios (kilotoneladas CO₂e)]]-E287)/E287)*100,0),0)</f>
        <v>20</v>
      </c>
      <c r="H288" s="5">
        <v>4.4786146152123597E-2</v>
      </c>
      <c r="I288">
        <v>970</v>
      </c>
      <c r="J288">
        <f>IF(A287=Emisiones_CO2_CO2eq_LA[[#This Row],[País]],IFERROR(Emisiones_CO2_CO2eq_LA[[#This Row],[Industria (kilotoneladas CO₂e)]]-I287,0),0)</f>
        <v>-10</v>
      </c>
      <c r="K288" s="5">
        <f>IF(A287=Emisiones_CO2_CO2eq_LA[[#This Row],[País]],IFERROR(((Emisiones_CO2_CO2eq_LA[[#This Row],[Industria (kilotoneladas CO₂e)]]-I287)/I287)*100,0),0)</f>
        <v>-1.0204081632653061</v>
      </c>
      <c r="L288" s="5">
        <v>7.2404269612599798E-2</v>
      </c>
      <c r="M288">
        <v>15910</v>
      </c>
      <c r="N288">
        <f>IF(A287=Emisiones_CO2_CO2eq_LA[[#This Row],[País]],IFERROR(Emisiones_CO2_CO2eq_LA[[#This Row],[UCTUS (kilotoneladas CO₂e)]]-M287,0),0)</f>
        <v>730</v>
      </c>
      <c r="O288" s="5">
        <f>IF(A287=Emisiones_CO2_CO2eq_LA[[#This Row],[País]],IFERROR(((Emisiones_CO2_CO2eq_LA[[#This Row],[UCTUS (kilotoneladas CO₂e)]]-M287)/M287)*100,0),0)</f>
        <v>4.8089591567852441</v>
      </c>
      <c r="P288" s="5">
        <v>1.18757930880047</v>
      </c>
      <c r="Q288">
        <v>0</v>
      </c>
      <c r="R288">
        <f>IF(A287=Emisiones_CO2_CO2eq_LA[[#This Row],[País]],IFERROR(Emisiones_CO2_CO2eq_LA[[#This Row],[Otras Quemas de Combustible (kilotoneladas CO₂e)]]-Q287,0),0)</f>
        <v>0</v>
      </c>
      <c r="S288" s="5">
        <f>IF(A287=Emisiones_CO2_CO2eq_LA[[#This Row],[País]],IFERROR(((Emisiones_CO2_CO2eq_LA[[#This Row],[Otras Quemas de Combustible (kilotoneladas CO₂e)]]-Q287)/Q287)*100,0),0)</f>
        <v>0</v>
      </c>
      <c r="T288" s="6">
        <v>0</v>
      </c>
      <c r="U288">
        <v>5200</v>
      </c>
      <c r="V288">
        <f>IF(A287=Emisiones_CO2_CO2eq_LA[[#This Row],[País]],IFERROR(Emisiones_CO2_CO2eq_LA[[#This Row],[Transporte (kilotoneladas CO₂e)]]-U287,0),0)</f>
        <v>100</v>
      </c>
      <c r="W288" s="5">
        <f>IF(A287=Emisiones_CO2_CO2eq_LA[[#This Row],[País]],IFERROR(((Emisiones_CO2_CO2eq_LA[[#This Row],[Transporte (kilotoneladas CO₂e)]]-U287)/U287)*100,0),0)</f>
        <v>1.9607843137254901</v>
      </c>
      <c r="X288" s="5">
        <v>0.38814659998507101</v>
      </c>
      <c r="Y288">
        <v>1700</v>
      </c>
      <c r="Z288">
        <f>IF(A287=Emisiones_CO2_CO2eq_LA[[#This Row],[País]],IFERROR(Emisiones_CO2_CO2eq_LA[[#This Row],[Manufactura y Construcción (kilotoneladas CO₂e)]]-Y287,0),0)</f>
        <v>0</v>
      </c>
      <c r="AA288" s="5">
        <f>IF(A287=Emisiones_CO2_CO2eq_LA[[#This Row],[País]],IFERROR(((Emisiones_CO2_CO2eq_LA[[#This Row],[Manufactura y Construcción (kilotoneladas CO₂e)]]-Y287)/Y287)*100,0),0)</f>
        <v>0</v>
      </c>
      <c r="AB288" s="5">
        <v>0.12689408076434999</v>
      </c>
      <c r="AC288">
        <v>0</v>
      </c>
      <c r="AD288">
        <f>IF(A287=Emisiones_CO2_CO2eq_LA[[#This Row],[País]],IFERROR(Emisiones_CO2_CO2eq_LA[[#This Row],[Emisiones Fugitivas (kilotoneladas CO₂e)]]-AC287,0),0)</f>
        <v>0</v>
      </c>
      <c r="AE288" s="5">
        <f>IF(A287=Emisiones_CO2_CO2eq_LA[[#This Row],[País]],IFERROR(((Emisiones_CO2_CO2eq_LA[[#This Row],[Emisiones Fugitivas (kilotoneladas CO₂e)]]-AC287)/AC287)*100,0),0)</f>
        <v>0</v>
      </c>
      <c r="AF288" s="5">
        <v>0</v>
      </c>
      <c r="AG288">
        <v>3100</v>
      </c>
      <c r="AH288">
        <f>IF(A287=Emisiones_CO2_CO2eq_LA[[#This Row],[País]],IFERROR(Emisiones_CO2_CO2eq_LA[[#This Row],[Electricidad y Calor (kilotoneladas CO₂e)]]-AG287,0),0)</f>
        <v>-200</v>
      </c>
      <c r="AI288" s="5">
        <f>IF(A287=Emisiones_CO2_CO2eq_LA[[#This Row],[País]],IFERROR(((Emisiones_CO2_CO2eq_LA[[#This Row],[Electricidad y Calor (kilotoneladas CO₂e)]]-AG287)/AG287)*100,0),0)</f>
        <v>-6.0606060606060606</v>
      </c>
      <c r="AJ288" s="5">
        <v>0.23139508845263801</v>
      </c>
    </row>
    <row r="289" spans="1:36" x14ac:dyDescent="0.25">
      <c r="A289" t="s">
        <v>137</v>
      </c>
      <c r="B289" t="s">
        <v>137</v>
      </c>
      <c r="C289" t="s">
        <v>138</v>
      </c>
      <c r="D289">
        <v>2007</v>
      </c>
      <c r="E289">
        <v>600</v>
      </c>
      <c r="F289">
        <f>IF(A288=Emisiones_CO2_CO2eq_LA[[#This Row],[País]],IFERROR(Emisiones_CO2_CO2eq_LA[[#This Row],[Edificios (kilotoneladas CO₂e)]]-E288,0),0)</f>
        <v>0</v>
      </c>
      <c r="G289" s="5">
        <f>IF(A288=Emisiones_CO2_CO2eq_LA[[#This Row],[País]],IFERROR(((Emisiones_CO2_CO2eq_LA[[#This Row],[Edificios (kilotoneladas CO₂e)]]-E288)/E288)*100,0),0)</f>
        <v>0</v>
      </c>
      <c r="H289" s="5">
        <v>4.3795620437956199E-2</v>
      </c>
      <c r="I289">
        <v>1000</v>
      </c>
      <c r="J289">
        <f>IF(A288=Emisiones_CO2_CO2eq_LA[[#This Row],[País]],IFERROR(Emisiones_CO2_CO2eq_LA[[#This Row],[Industria (kilotoneladas CO₂e)]]-I288,0),0)</f>
        <v>30</v>
      </c>
      <c r="K289" s="5">
        <f>IF(A288=Emisiones_CO2_CO2eq_LA[[#This Row],[País]],IFERROR(((Emisiones_CO2_CO2eq_LA[[#This Row],[Industria (kilotoneladas CO₂e)]]-I288)/I288)*100,0),0)</f>
        <v>3.0927835051546393</v>
      </c>
      <c r="L289" s="5">
        <v>7.2992700729927001E-2</v>
      </c>
      <c r="M289">
        <v>15910</v>
      </c>
      <c r="N289">
        <f>IF(A288=Emisiones_CO2_CO2eq_LA[[#This Row],[País]],IFERROR(Emisiones_CO2_CO2eq_LA[[#This Row],[UCTUS (kilotoneladas CO₂e)]]-M288,0),0)</f>
        <v>0</v>
      </c>
      <c r="O289" s="5">
        <f>IF(A288=Emisiones_CO2_CO2eq_LA[[#This Row],[País]],IFERROR(((Emisiones_CO2_CO2eq_LA[[#This Row],[UCTUS (kilotoneladas CO₂e)]]-M288)/M288)*100,0),0)</f>
        <v>0</v>
      </c>
      <c r="P289" s="5">
        <v>1.1613138686131299</v>
      </c>
      <c r="Q289">
        <v>0</v>
      </c>
      <c r="R289">
        <f>IF(A288=Emisiones_CO2_CO2eq_LA[[#This Row],[País]],IFERROR(Emisiones_CO2_CO2eq_LA[[#This Row],[Otras Quemas de Combustible (kilotoneladas CO₂e)]]-Q288,0),0)</f>
        <v>0</v>
      </c>
      <c r="S289" s="5">
        <f>IF(A288=Emisiones_CO2_CO2eq_LA[[#This Row],[País]],IFERROR(((Emisiones_CO2_CO2eq_LA[[#This Row],[Otras Quemas de Combustible (kilotoneladas CO₂e)]]-Q288)/Q288)*100,0),0)</f>
        <v>0</v>
      </c>
      <c r="T289" s="6">
        <v>0</v>
      </c>
      <c r="U289">
        <v>5500</v>
      </c>
      <c r="V289">
        <f>IF(A288=Emisiones_CO2_CO2eq_LA[[#This Row],[País]],IFERROR(Emisiones_CO2_CO2eq_LA[[#This Row],[Transporte (kilotoneladas CO₂e)]]-U288,0),0)</f>
        <v>300</v>
      </c>
      <c r="W289" s="5">
        <f>IF(A288=Emisiones_CO2_CO2eq_LA[[#This Row],[País]],IFERROR(((Emisiones_CO2_CO2eq_LA[[#This Row],[Transporte (kilotoneladas CO₂e)]]-U288)/U288)*100,0),0)</f>
        <v>5.7692307692307692</v>
      </c>
      <c r="X289" s="5">
        <v>0.40145985401459799</v>
      </c>
      <c r="Y289">
        <v>2000</v>
      </c>
      <c r="Z289">
        <f>IF(A288=Emisiones_CO2_CO2eq_LA[[#This Row],[País]],IFERROR(Emisiones_CO2_CO2eq_LA[[#This Row],[Manufactura y Construcción (kilotoneladas CO₂e)]]-Y288,0),0)</f>
        <v>300</v>
      </c>
      <c r="AA289" s="5">
        <f>IF(A288=Emisiones_CO2_CO2eq_LA[[#This Row],[País]],IFERROR(((Emisiones_CO2_CO2eq_LA[[#This Row],[Manufactura y Construcción (kilotoneladas CO₂e)]]-Y288)/Y288)*100,0),0)</f>
        <v>17.647058823529413</v>
      </c>
      <c r="AB289" s="5">
        <v>0.145985401459854</v>
      </c>
      <c r="AC289">
        <v>0</v>
      </c>
      <c r="AD289">
        <f>IF(A288=Emisiones_CO2_CO2eq_LA[[#This Row],[País]],IFERROR(Emisiones_CO2_CO2eq_LA[[#This Row],[Emisiones Fugitivas (kilotoneladas CO₂e)]]-AC288,0),0)</f>
        <v>0</v>
      </c>
      <c r="AE289" s="5">
        <f>IF(A288=Emisiones_CO2_CO2eq_LA[[#This Row],[País]],IFERROR(((Emisiones_CO2_CO2eq_LA[[#This Row],[Emisiones Fugitivas (kilotoneladas CO₂e)]]-AC288)/AC288)*100,0),0)</f>
        <v>0</v>
      </c>
      <c r="AF289" s="5">
        <v>0</v>
      </c>
      <c r="AG289">
        <v>3400</v>
      </c>
      <c r="AH289">
        <f>IF(A288=Emisiones_CO2_CO2eq_LA[[#This Row],[País]],IFERROR(Emisiones_CO2_CO2eq_LA[[#This Row],[Electricidad y Calor (kilotoneladas CO₂e)]]-AG288,0),0)</f>
        <v>300</v>
      </c>
      <c r="AI289" s="5">
        <f>IF(A288=Emisiones_CO2_CO2eq_LA[[#This Row],[País]],IFERROR(((Emisiones_CO2_CO2eq_LA[[#This Row],[Electricidad y Calor (kilotoneladas CO₂e)]]-AG288)/AG288)*100,0),0)</f>
        <v>9.67741935483871</v>
      </c>
      <c r="AJ289" s="5">
        <v>0.24817518248175099</v>
      </c>
    </row>
    <row r="290" spans="1:36" x14ac:dyDescent="0.25">
      <c r="A290" t="s">
        <v>137</v>
      </c>
      <c r="B290" t="s">
        <v>137</v>
      </c>
      <c r="C290" t="s">
        <v>138</v>
      </c>
      <c r="D290">
        <v>2008</v>
      </c>
      <c r="E290">
        <v>600</v>
      </c>
      <c r="F290">
        <f>IF(A289=Emisiones_CO2_CO2eq_LA[[#This Row],[País]],IFERROR(Emisiones_CO2_CO2eq_LA[[#This Row],[Edificios (kilotoneladas CO₂e)]]-E289,0),0)</f>
        <v>0</v>
      </c>
      <c r="G290" s="5">
        <f>IF(A289=Emisiones_CO2_CO2eq_LA[[#This Row],[País]],IFERROR(((Emisiones_CO2_CO2eq_LA[[#This Row],[Edificios (kilotoneladas CO₂e)]]-E289)/E289)*100,0),0)</f>
        <v>0</v>
      </c>
      <c r="H290" s="5">
        <v>4.2838783378552001E-2</v>
      </c>
      <c r="I290">
        <v>990</v>
      </c>
      <c r="J290">
        <f>IF(A289=Emisiones_CO2_CO2eq_LA[[#This Row],[País]],IFERROR(Emisiones_CO2_CO2eq_LA[[#This Row],[Industria (kilotoneladas CO₂e)]]-I289,0),0)</f>
        <v>-10</v>
      </c>
      <c r="K290" s="5">
        <f>IF(A289=Emisiones_CO2_CO2eq_LA[[#This Row],[País]],IFERROR(((Emisiones_CO2_CO2eq_LA[[#This Row],[Industria (kilotoneladas CO₂e)]]-I289)/I289)*100,0),0)</f>
        <v>-1</v>
      </c>
      <c r="L290" s="5">
        <v>7.0683992574610804E-2</v>
      </c>
      <c r="M290">
        <v>15910</v>
      </c>
      <c r="N290">
        <f>IF(A289=Emisiones_CO2_CO2eq_LA[[#This Row],[País]],IFERROR(Emisiones_CO2_CO2eq_LA[[#This Row],[UCTUS (kilotoneladas CO₂e)]]-M289,0),0)</f>
        <v>0</v>
      </c>
      <c r="O290" s="5">
        <f>IF(A289=Emisiones_CO2_CO2eq_LA[[#This Row],[País]],IFERROR(((Emisiones_CO2_CO2eq_LA[[#This Row],[UCTUS (kilotoneladas CO₂e)]]-M289)/M289)*100,0),0)</f>
        <v>0</v>
      </c>
      <c r="P290" s="5">
        <v>1.1359417392546001</v>
      </c>
      <c r="Q290">
        <v>0</v>
      </c>
      <c r="R290">
        <f>IF(A289=Emisiones_CO2_CO2eq_LA[[#This Row],[País]],IFERROR(Emisiones_CO2_CO2eq_LA[[#This Row],[Otras Quemas de Combustible (kilotoneladas CO₂e)]]-Q289,0),0)</f>
        <v>0</v>
      </c>
      <c r="S290" s="5">
        <f>IF(A289=Emisiones_CO2_CO2eq_LA[[#This Row],[País]],IFERROR(((Emisiones_CO2_CO2eq_LA[[#This Row],[Otras Quemas de Combustible (kilotoneladas CO₂e)]]-Q289)/Q289)*100,0),0)</f>
        <v>0</v>
      </c>
      <c r="T290" s="6">
        <v>0</v>
      </c>
      <c r="U290">
        <v>5000</v>
      </c>
      <c r="V290">
        <f>IF(A289=Emisiones_CO2_CO2eq_LA[[#This Row],[País]],IFERROR(Emisiones_CO2_CO2eq_LA[[#This Row],[Transporte (kilotoneladas CO₂e)]]-U289,0),0)</f>
        <v>-500</v>
      </c>
      <c r="W290" s="5">
        <f>IF(A289=Emisiones_CO2_CO2eq_LA[[#This Row],[País]],IFERROR(((Emisiones_CO2_CO2eq_LA[[#This Row],[Transporte (kilotoneladas CO₂e)]]-U289)/U289)*100,0),0)</f>
        <v>-9.0909090909090917</v>
      </c>
      <c r="X290" s="5">
        <v>0.35698986148793299</v>
      </c>
      <c r="Y290">
        <v>1500</v>
      </c>
      <c r="Z290">
        <f>IF(A289=Emisiones_CO2_CO2eq_LA[[#This Row],[País]],IFERROR(Emisiones_CO2_CO2eq_LA[[#This Row],[Manufactura y Construcción (kilotoneladas CO₂e)]]-Y289,0),0)</f>
        <v>-500</v>
      </c>
      <c r="AA290" s="5">
        <f>IF(A289=Emisiones_CO2_CO2eq_LA[[#This Row],[País]],IFERROR(((Emisiones_CO2_CO2eq_LA[[#This Row],[Manufactura y Construcción (kilotoneladas CO₂e)]]-Y289)/Y289)*100,0),0)</f>
        <v>-25</v>
      </c>
      <c r="AB290" s="5">
        <v>0.10709695844637999</v>
      </c>
      <c r="AC290">
        <v>0</v>
      </c>
      <c r="AD290">
        <f>IF(A289=Emisiones_CO2_CO2eq_LA[[#This Row],[País]],IFERROR(Emisiones_CO2_CO2eq_LA[[#This Row],[Emisiones Fugitivas (kilotoneladas CO₂e)]]-AC289,0),0)</f>
        <v>0</v>
      </c>
      <c r="AE290" s="5">
        <f>IF(A289=Emisiones_CO2_CO2eq_LA[[#This Row],[País]],IFERROR(((Emisiones_CO2_CO2eq_LA[[#This Row],[Emisiones Fugitivas (kilotoneladas CO₂e)]]-AC289)/AC289)*100,0),0)</f>
        <v>0</v>
      </c>
      <c r="AF290" s="5">
        <v>0</v>
      </c>
      <c r="AG290">
        <v>3200</v>
      </c>
      <c r="AH290">
        <f>IF(A289=Emisiones_CO2_CO2eq_LA[[#This Row],[País]],IFERROR(Emisiones_CO2_CO2eq_LA[[#This Row],[Electricidad y Calor (kilotoneladas CO₂e)]]-AG289,0),0)</f>
        <v>-200</v>
      </c>
      <c r="AI290" s="5">
        <f>IF(A289=Emisiones_CO2_CO2eq_LA[[#This Row],[País]],IFERROR(((Emisiones_CO2_CO2eq_LA[[#This Row],[Electricidad y Calor (kilotoneladas CO₂e)]]-AG289)/AG289)*100,0),0)</f>
        <v>-5.8823529411764701</v>
      </c>
      <c r="AJ290" s="5">
        <v>0.228473511352277</v>
      </c>
    </row>
    <row r="291" spans="1:36" x14ac:dyDescent="0.25">
      <c r="A291" t="s">
        <v>137</v>
      </c>
      <c r="B291" t="s">
        <v>137</v>
      </c>
      <c r="C291" t="s">
        <v>138</v>
      </c>
      <c r="D291">
        <v>2009</v>
      </c>
      <c r="E291">
        <v>600</v>
      </c>
      <c r="F291">
        <f>IF(A290=Emisiones_CO2_CO2eq_LA[[#This Row],[País]],IFERROR(Emisiones_CO2_CO2eq_LA[[#This Row],[Edificios (kilotoneladas CO₂e)]]-E290,0),0)</f>
        <v>0</v>
      </c>
      <c r="G291" s="5">
        <f>IF(A290=Emisiones_CO2_CO2eq_LA[[#This Row],[País]],IFERROR(((Emisiones_CO2_CO2eq_LA[[#This Row],[Edificios (kilotoneladas CO₂e)]]-E290)/E290)*100,0),0)</f>
        <v>0</v>
      </c>
      <c r="H291" s="5">
        <v>4.1911148365465202E-2</v>
      </c>
      <c r="I291">
        <v>590</v>
      </c>
      <c r="J291">
        <f>IF(A290=Emisiones_CO2_CO2eq_LA[[#This Row],[País]],IFERROR(Emisiones_CO2_CO2eq_LA[[#This Row],[Industria (kilotoneladas CO₂e)]]-I290,0),0)</f>
        <v>-400</v>
      </c>
      <c r="K291" s="5">
        <f>IF(A290=Emisiones_CO2_CO2eq_LA[[#This Row],[País]],IFERROR(((Emisiones_CO2_CO2eq_LA[[#This Row],[Industria (kilotoneladas CO₂e)]]-I290)/I290)*100,0),0)</f>
        <v>-40.404040404040401</v>
      </c>
      <c r="L291" s="5">
        <v>4.1212629226040701E-2</v>
      </c>
      <c r="M291">
        <v>15910</v>
      </c>
      <c r="N291">
        <f>IF(A290=Emisiones_CO2_CO2eq_LA[[#This Row],[País]],IFERROR(Emisiones_CO2_CO2eq_LA[[#This Row],[UCTUS (kilotoneladas CO₂e)]]-M290,0),0)</f>
        <v>0</v>
      </c>
      <c r="O291" s="5">
        <f>IF(A290=Emisiones_CO2_CO2eq_LA[[#This Row],[País]],IFERROR(((Emisiones_CO2_CO2eq_LA[[#This Row],[UCTUS (kilotoneladas CO₂e)]]-M290)/M290)*100,0),0)</f>
        <v>0</v>
      </c>
      <c r="P291" s="5">
        <v>1.11134395082425</v>
      </c>
      <c r="Q291">
        <v>0</v>
      </c>
      <c r="R291">
        <f>IF(A290=Emisiones_CO2_CO2eq_LA[[#This Row],[País]],IFERROR(Emisiones_CO2_CO2eq_LA[[#This Row],[Otras Quemas de Combustible (kilotoneladas CO₂e)]]-Q290,0),0)</f>
        <v>0</v>
      </c>
      <c r="S291" s="5">
        <f>IF(A290=Emisiones_CO2_CO2eq_LA[[#This Row],[País]],IFERROR(((Emisiones_CO2_CO2eq_LA[[#This Row],[Otras Quemas de Combustible (kilotoneladas CO₂e)]]-Q290)/Q290)*100,0),0)</f>
        <v>0</v>
      </c>
      <c r="T291" s="6">
        <v>0</v>
      </c>
      <c r="U291">
        <v>5600</v>
      </c>
      <c r="V291">
        <f>IF(A290=Emisiones_CO2_CO2eq_LA[[#This Row],[País]],IFERROR(Emisiones_CO2_CO2eq_LA[[#This Row],[Transporte (kilotoneladas CO₂e)]]-U290,0),0)</f>
        <v>600</v>
      </c>
      <c r="W291" s="5">
        <f>IF(A290=Emisiones_CO2_CO2eq_LA[[#This Row],[País]],IFERROR(((Emisiones_CO2_CO2eq_LA[[#This Row],[Transporte (kilotoneladas CO₂e)]]-U290)/U290)*100,0),0)</f>
        <v>12</v>
      </c>
      <c r="X291" s="5">
        <v>0.39117071807767501</v>
      </c>
      <c r="Y291">
        <v>1800</v>
      </c>
      <c r="Z291">
        <f>IF(A290=Emisiones_CO2_CO2eq_LA[[#This Row],[País]],IFERROR(Emisiones_CO2_CO2eq_LA[[#This Row],[Manufactura y Construcción (kilotoneladas CO₂e)]]-Y290,0),0)</f>
        <v>300</v>
      </c>
      <c r="AA291" s="5">
        <f>IF(A290=Emisiones_CO2_CO2eq_LA[[#This Row],[País]],IFERROR(((Emisiones_CO2_CO2eq_LA[[#This Row],[Manufactura y Construcción (kilotoneladas CO₂e)]]-Y290)/Y290)*100,0),0)</f>
        <v>20</v>
      </c>
      <c r="AB291" s="5">
        <v>0.125733445096395</v>
      </c>
      <c r="AC291">
        <v>0</v>
      </c>
      <c r="AD291">
        <f>IF(A290=Emisiones_CO2_CO2eq_LA[[#This Row],[País]],IFERROR(Emisiones_CO2_CO2eq_LA[[#This Row],[Emisiones Fugitivas (kilotoneladas CO₂e)]]-AC290,0),0)</f>
        <v>0</v>
      </c>
      <c r="AE291" s="5">
        <f>IF(A290=Emisiones_CO2_CO2eq_LA[[#This Row],[País]],IFERROR(((Emisiones_CO2_CO2eq_LA[[#This Row],[Emisiones Fugitivas (kilotoneladas CO₂e)]]-AC290)/AC290)*100,0),0)</f>
        <v>0</v>
      </c>
      <c r="AF291" s="5">
        <v>0</v>
      </c>
      <c r="AG291">
        <v>3300</v>
      </c>
      <c r="AH291">
        <f>IF(A290=Emisiones_CO2_CO2eq_LA[[#This Row],[País]],IFERROR(Emisiones_CO2_CO2eq_LA[[#This Row],[Electricidad y Calor (kilotoneladas CO₂e)]]-AG290,0),0)</f>
        <v>100</v>
      </c>
      <c r="AI291" s="5">
        <f>IF(A290=Emisiones_CO2_CO2eq_LA[[#This Row],[País]],IFERROR(((Emisiones_CO2_CO2eq_LA[[#This Row],[Electricidad y Calor (kilotoneladas CO₂e)]]-AG290)/AG290)*100,0),0)</f>
        <v>3.125</v>
      </c>
      <c r="AJ291" s="5">
        <v>0.230511316010058</v>
      </c>
    </row>
    <row r="292" spans="1:36" x14ac:dyDescent="0.25">
      <c r="A292" t="s">
        <v>137</v>
      </c>
      <c r="B292" t="s">
        <v>137</v>
      </c>
      <c r="C292" t="s">
        <v>138</v>
      </c>
      <c r="D292">
        <v>2010</v>
      </c>
      <c r="E292">
        <v>600</v>
      </c>
      <c r="F292">
        <f>IF(A291=Emisiones_CO2_CO2eq_LA[[#This Row],[País]],IFERROR(Emisiones_CO2_CO2eq_LA[[#This Row],[Edificios (kilotoneladas CO₂e)]]-E291,0),0)</f>
        <v>0</v>
      </c>
      <c r="G292" s="5">
        <f>IF(A291=Emisiones_CO2_CO2eq_LA[[#This Row],[País]],IFERROR(((Emisiones_CO2_CO2eq_LA[[#This Row],[Edificios (kilotoneladas CO₂e)]]-E291)/E291)*100,0),0)</f>
        <v>0</v>
      </c>
      <c r="H292" s="5">
        <v>4.1011619958988298E-2</v>
      </c>
      <c r="I292">
        <v>1100</v>
      </c>
      <c r="J292">
        <f>IF(A291=Emisiones_CO2_CO2eq_LA[[#This Row],[País]],IFERROR(Emisiones_CO2_CO2eq_LA[[#This Row],[Industria (kilotoneladas CO₂e)]]-I291,0),0)</f>
        <v>510</v>
      </c>
      <c r="K292" s="5">
        <f>IF(A291=Emisiones_CO2_CO2eq_LA[[#This Row],[País]],IFERROR(((Emisiones_CO2_CO2eq_LA[[#This Row],[Industria (kilotoneladas CO₂e)]]-I291)/I291)*100,0),0)</f>
        <v>86.440677966101703</v>
      </c>
      <c r="L292" s="5">
        <v>7.5187969924811998E-2</v>
      </c>
      <c r="M292">
        <v>15910</v>
      </c>
      <c r="N292">
        <f>IF(A291=Emisiones_CO2_CO2eq_LA[[#This Row],[País]],IFERROR(Emisiones_CO2_CO2eq_LA[[#This Row],[UCTUS (kilotoneladas CO₂e)]]-M291,0),0)</f>
        <v>0</v>
      </c>
      <c r="O292" s="5">
        <f>IF(A291=Emisiones_CO2_CO2eq_LA[[#This Row],[País]],IFERROR(((Emisiones_CO2_CO2eq_LA[[#This Row],[UCTUS (kilotoneladas CO₂e)]]-M291)/M291)*100,0),0)</f>
        <v>0</v>
      </c>
      <c r="P292" s="5">
        <v>1.0874914559125</v>
      </c>
      <c r="Q292">
        <v>0</v>
      </c>
      <c r="R292">
        <f>IF(A291=Emisiones_CO2_CO2eq_LA[[#This Row],[País]],IFERROR(Emisiones_CO2_CO2eq_LA[[#This Row],[Otras Quemas de Combustible (kilotoneladas CO₂e)]]-Q291,0),0)</f>
        <v>0</v>
      </c>
      <c r="S292" s="5">
        <f>IF(A291=Emisiones_CO2_CO2eq_LA[[#This Row],[País]],IFERROR(((Emisiones_CO2_CO2eq_LA[[#This Row],[Otras Quemas de Combustible (kilotoneladas CO₂e)]]-Q291)/Q291)*100,0),0)</f>
        <v>0</v>
      </c>
      <c r="T292" s="6">
        <v>0</v>
      </c>
      <c r="U292">
        <v>5700</v>
      </c>
      <c r="V292">
        <f>IF(A291=Emisiones_CO2_CO2eq_LA[[#This Row],[País]],IFERROR(Emisiones_CO2_CO2eq_LA[[#This Row],[Transporte (kilotoneladas CO₂e)]]-U291,0),0)</f>
        <v>100</v>
      </c>
      <c r="W292" s="5">
        <f>IF(A291=Emisiones_CO2_CO2eq_LA[[#This Row],[País]],IFERROR(((Emisiones_CO2_CO2eq_LA[[#This Row],[Transporte (kilotoneladas CO₂e)]]-U291)/U291)*100,0),0)</f>
        <v>1.7857142857142856</v>
      </c>
      <c r="X292" s="5">
        <v>0.38961038961038902</v>
      </c>
      <c r="Y292">
        <v>1300</v>
      </c>
      <c r="Z292">
        <f>IF(A291=Emisiones_CO2_CO2eq_LA[[#This Row],[País]],IFERROR(Emisiones_CO2_CO2eq_LA[[#This Row],[Manufactura y Construcción (kilotoneladas CO₂e)]]-Y291,0),0)</f>
        <v>-500</v>
      </c>
      <c r="AA292" s="5">
        <f>IF(A291=Emisiones_CO2_CO2eq_LA[[#This Row],[País]],IFERROR(((Emisiones_CO2_CO2eq_LA[[#This Row],[Manufactura y Construcción (kilotoneladas CO₂e)]]-Y291)/Y291)*100,0),0)</f>
        <v>-27.777777777777779</v>
      </c>
      <c r="AB292" s="5">
        <v>8.8858509911141401E-2</v>
      </c>
      <c r="AC292">
        <v>0</v>
      </c>
      <c r="AD292">
        <f>IF(A291=Emisiones_CO2_CO2eq_LA[[#This Row],[País]],IFERROR(Emisiones_CO2_CO2eq_LA[[#This Row],[Emisiones Fugitivas (kilotoneladas CO₂e)]]-AC291,0),0)</f>
        <v>0</v>
      </c>
      <c r="AE292" s="5">
        <f>IF(A291=Emisiones_CO2_CO2eq_LA[[#This Row],[País]],IFERROR(((Emisiones_CO2_CO2eq_LA[[#This Row],[Emisiones Fugitivas (kilotoneladas CO₂e)]]-AC291)/AC291)*100,0),0)</f>
        <v>0</v>
      </c>
      <c r="AF292" s="5">
        <v>0</v>
      </c>
      <c r="AG292">
        <v>2700</v>
      </c>
      <c r="AH292">
        <f>IF(A291=Emisiones_CO2_CO2eq_LA[[#This Row],[País]],IFERROR(Emisiones_CO2_CO2eq_LA[[#This Row],[Electricidad y Calor (kilotoneladas CO₂e)]]-AG291,0),0)</f>
        <v>-600</v>
      </c>
      <c r="AI292" s="5">
        <f>IF(A291=Emisiones_CO2_CO2eq_LA[[#This Row],[País]],IFERROR(((Emisiones_CO2_CO2eq_LA[[#This Row],[Electricidad y Calor (kilotoneladas CO₂e)]]-AG291)/AG291)*100,0),0)</f>
        <v>-18.181818181818183</v>
      </c>
      <c r="AJ292" s="5">
        <v>0.184552289815447</v>
      </c>
    </row>
    <row r="293" spans="1:36" x14ac:dyDescent="0.25">
      <c r="A293" t="s">
        <v>137</v>
      </c>
      <c r="B293" t="s">
        <v>137</v>
      </c>
      <c r="C293" t="s">
        <v>138</v>
      </c>
      <c r="D293">
        <v>2011</v>
      </c>
      <c r="E293">
        <v>600</v>
      </c>
      <c r="F293">
        <f>IF(A292=Emisiones_CO2_CO2eq_LA[[#This Row],[País]],IFERROR(Emisiones_CO2_CO2eq_LA[[#This Row],[Edificios (kilotoneladas CO₂e)]]-E292,0),0)</f>
        <v>0</v>
      </c>
      <c r="G293" s="5">
        <f>IF(A292=Emisiones_CO2_CO2eq_LA[[#This Row],[País]],IFERROR(((Emisiones_CO2_CO2eq_LA[[#This Row],[Edificios (kilotoneladas CO₂e)]]-E292)/E292)*100,0),0)</f>
        <v>0</v>
      </c>
      <c r="H293" s="5">
        <v>4.0136463977523497E-2</v>
      </c>
      <c r="I293">
        <v>1120</v>
      </c>
      <c r="J293">
        <f>IF(A292=Emisiones_CO2_CO2eq_LA[[#This Row],[País]],IFERROR(Emisiones_CO2_CO2eq_LA[[#This Row],[Industria (kilotoneladas CO₂e)]]-I292,0),0)</f>
        <v>20</v>
      </c>
      <c r="K293" s="5">
        <f>IF(A292=Emisiones_CO2_CO2eq_LA[[#This Row],[País]],IFERROR(((Emisiones_CO2_CO2eq_LA[[#This Row],[Industria (kilotoneladas CO₂e)]]-I292)/I292)*100,0),0)</f>
        <v>1.8181818181818181</v>
      </c>
      <c r="L293" s="5">
        <v>7.49213994247106E-2</v>
      </c>
      <c r="M293">
        <v>7480</v>
      </c>
      <c r="N293">
        <f>IF(A292=Emisiones_CO2_CO2eq_LA[[#This Row],[País]],IFERROR(Emisiones_CO2_CO2eq_LA[[#This Row],[UCTUS (kilotoneladas CO₂e)]]-M292,0),0)</f>
        <v>-8430</v>
      </c>
      <c r="O293" s="5">
        <f>IF(A292=Emisiones_CO2_CO2eq_LA[[#This Row],[País]],IFERROR(((Emisiones_CO2_CO2eq_LA[[#This Row],[UCTUS (kilotoneladas CO₂e)]]-M292)/M292)*100,0),0)</f>
        <v>-52.985543683218104</v>
      </c>
      <c r="P293" s="5">
        <v>0.50036791758646004</v>
      </c>
      <c r="Q293">
        <v>0</v>
      </c>
      <c r="R293">
        <f>IF(A292=Emisiones_CO2_CO2eq_LA[[#This Row],[País]],IFERROR(Emisiones_CO2_CO2eq_LA[[#This Row],[Otras Quemas de Combustible (kilotoneladas CO₂e)]]-Q292,0),0)</f>
        <v>0</v>
      </c>
      <c r="S293" s="5">
        <f>IF(A292=Emisiones_CO2_CO2eq_LA[[#This Row],[País]],IFERROR(((Emisiones_CO2_CO2eq_LA[[#This Row],[Otras Quemas de Combustible (kilotoneladas CO₂e)]]-Q292)/Q292)*100,0),0)</f>
        <v>0</v>
      </c>
      <c r="T293" s="6">
        <v>0</v>
      </c>
      <c r="U293">
        <v>5600</v>
      </c>
      <c r="V293">
        <f>IF(A292=Emisiones_CO2_CO2eq_LA[[#This Row],[País]],IFERROR(Emisiones_CO2_CO2eq_LA[[#This Row],[Transporte (kilotoneladas CO₂e)]]-U292,0),0)</f>
        <v>-100</v>
      </c>
      <c r="W293" s="5">
        <f>IF(A292=Emisiones_CO2_CO2eq_LA[[#This Row],[País]],IFERROR(((Emisiones_CO2_CO2eq_LA[[#This Row],[Transporte (kilotoneladas CO₂e)]]-U292)/U292)*100,0),0)</f>
        <v>-1.7543859649122806</v>
      </c>
      <c r="X293" s="5">
        <v>0.374606997123553</v>
      </c>
      <c r="Y293">
        <v>1700</v>
      </c>
      <c r="Z293">
        <f>IF(A292=Emisiones_CO2_CO2eq_LA[[#This Row],[País]],IFERROR(Emisiones_CO2_CO2eq_LA[[#This Row],[Manufactura y Construcción (kilotoneladas CO₂e)]]-Y292,0),0)</f>
        <v>400</v>
      </c>
      <c r="AA293" s="5">
        <f>IF(A292=Emisiones_CO2_CO2eq_LA[[#This Row],[País]],IFERROR(((Emisiones_CO2_CO2eq_LA[[#This Row],[Manufactura y Construcción (kilotoneladas CO₂e)]]-Y292)/Y292)*100,0),0)</f>
        <v>30.76923076923077</v>
      </c>
      <c r="AB293" s="5">
        <v>0.11371998126964999</v>
      </c>
      <c r="AC293">
        <v>0</v>
      </c>
      <c r="AD293">
        <f>IF(A292=Emisiones_CO2_CO2eq_LA[[#This Row],[País]],IFERROR(Emisiones_CO2_CO2eq_LA[[#This Row],[Emisiones Fugitivas (kilotoneladas CO₂e)]]-AC292,0),0)</f>
        <v>0</v>
      </c>
      <c r="AE293" s="5">
        <f>IF(A292=Emisiones_CO2_CO2eq_LA[[#This Row],[País]],IFERROR(((Emisiones_CO2_CO2eq_LA[[#This Row],[Emisiones Fugitivas (kilotoneladas CO₂e)]]-AC292)/AC292)*100,0),0)</f>
        <v>0</v>
      </c>
      <c r="AF293" s="5">
        <v>0</v>
      </c>
      <c r="AG293">
        <v>2700</v>
      </c>
      <c r="AH293">
        <f>IF(A292=Emisiones_CO2_CO2eq_LA[[#This Row],[País]],IFERROR(Emisiones_CO2_CO2eq_LA[[#This Row],[Electricidad y Calor (kilotoneladas CO₂e)]]-AG292,0),0)</f>
        <v>0</v>
      </c>
      <c r="AI293" s="5">
        <f>IF(A292=Emisiones_CO2_CO2eq_LA[[#This Row],[País]],IFERROR(((Emisiones_CO2_CO2eq_LA[[#This Row],[Electricidad y Calor (kilotoneladas CO₂e)]]-AG292)/AG292)*100,0),0)</f>
        <v>0</v>
      </c>
      <c r="AJ293" s="5">
        <v>0.180614087898856</v>
      </c>
    </row>
    <row r="294" spans="1:36" x14ac:dyDescent="0.25">
      <c r="A294" t="s">
        <v>137</v>
      </c>
      <c r="B294" t="s">
        <v>137</v>
      </c>
      <c r="C294" t="s">
        <v>138</v>
      </c>
      <c r="D294">
        <v>2012</v>
      </c>
      <c r="E294">
        <v>700</v>
      </c>
      <c r="F294">
        <f>IF(A293=Emisiones_CO2_CO2eq_LA[[#This Row],[País]],IFERROR(Emisiones_CO2_CO2eq_LA[[#This Row],[Edificios (kilotoneladas CO₂e)]]-E293,0),0)</f>
        <v>100</v>
      </c>
      <c r="G294" s="5">
        <f>IF(A293=Emisiones_CO2_CO2eq_LA[[#This Row],[País]],IFERROR(((Emisiones_CO2_CO2eq_LA[[#This Row],[Edificios (kilotoneladas CO₂e)]]-E293)/E293)*100,0),0)</f>
        <v>16.666666666666664</v>
      </c>
      <c r="H294" s="5">
        <v>4.5838517451378402E-2</v>
      </c>
      <c r="I294">
        <v>1120</v>
      </c>
      <c r="J294">
        <f>IF(A293=Emisiones_CO2_CO2eq_LA[[#This Row],[País]],IFERROR(Emisiones_CO2_CO2eq_LA[[#This Row],[Industria (kilotoneladas CO₂e)]]-I293,0),0)</f>
        <v>0</v>
      </c>
      <c r="K294" s="5">
        <f>IF(A293=Emisiones_CO2_CO2eq_LA[[#This Row],[País]],IFERROR(((Emisiones_CO2_CO2eq_LA[[#This Row],[Industria (kilotoneladas CO₂e)]]-I293)/I293)*100,0),0)</f>
        <v>0</v>
      </c>
      <c r="L294" s="5">
        <v>7.3341627922205499E-2</v>
      </c>
      <c r="M294">
        <v>7480</v>
      </c>
      <c r="N294">
        <f>IF(A293=Emisiones_CO2_CO2eq_LA[[#This Row],[País]],IFERROR(Emisiones_CO2_CO2eq_LA[[#This Row],[UCTUS (kilotoneladas CO₂e)]]-M293,0),0)</f>
        <v>0</v>
      </c>
      <c r="O294" s="5">
        <f>IF(A293=Emisiones_CO2_CO2eq_LA[[#This Row],[País]],IFERROR(((Emisiones_CO2_CO2eq_LA[[#This Row],[UCTUS (kilotoneladas CO₂e)]]-M293)/M293)*100,0),0)</f>
        <v>0</v>
      </c>
      <c r="P294" s="5">
        <v>0.48981730076615798</v>
      </c>
      <c r="Q294">
        <v>0</v>
      </c>
      <c r="R294">
        <f>IF(A293=Emisiones_CO2_CO2eq_LA[[#This Row],[País]],IFERROR(Emisiones_CO2_CO2eq_LA[[#This Row],[Otras Quemas de Combustible (kilotoneladas CO₂e)]]-Q293,0),0)</f>
        <v>0</v>
      </c>
      <c r="S294" s="5">
        <f>IF(A293=Emisiones_CO2_CO2eq_LA[[#This Row],[País]],IFERROR(((Emisiones_CO2_CO2eq_LA[[#This Row],[Otras Quemas de Combustible (kilotoneladas CO₂e)]]-Q293)/Q293)*100,0),0)</f>
        <v>0</v>
      </c>
      <c r="T294" s="6">
        <v>0</v>
      </c>
      <c r="U294">
        <v>5600</v>
      </c>
      <c r="V294">
        <f>IF(A293=Emisiones_CO2_CO2eq_LA[[#This Row],[País]],IFERROR(Emisiones_CO2_CO2eq_LA[[#This Row],[Transporte (kilotoneladas CO₂e)]]-U293,0),0)</f>
        <v>0</v>
      </c>
      <c r="W294" s="5">
        <f>IF(A293=Emisiones_CO2_CO2eq_LA[[#This Row],[País]],IFERROR(((Emisiones_CO2_CO2eq_LA[[#This Row],[Transporte (kilotoneladas CO₂e)]]-U293)/U293)*100,0),0)</f>
        <v>0</v>
      </c>
      <c r="X294" s="5">
        <v>0.366708139611027</v>
      </c>
      <c r="Y294">
        <v>1700</v>
      </c>
      <c r="Z294">
        <f>IF(A293=Emisiones_CO2_CO2eq_LA[[#This Row],[País]],IFERROR(Emisiones_CO2_CO2eq_LA[[#This Row],[Manufactura y Construcción (kilotoneladas CO₂e)]]-Y293,0),0)</f>
        <v>0</v>
      </c>
      <c r="AA294" s="5">
        <f>IF(A293=Emisiones_CO2_CO2eq_LA[[#This Row],[País]],IFERROR(((Emisiones_CO2_CO2eq_LA[[#This Row],[Manufactura y Construcción (kilotoneladas CO₂e)]]-Y293)/Y293)*100,0),0)</f>
        <v>0</v>
      </c>
      <c r="AB294" s="5">
        <v>0.11132211381048999</v>
      </c>
      <c r="AC294">
        <v>0</v>
      </c>
      <c r="AD294">
        <f>IF(A293=Emisiones_CO2_CO2eq_LA[[#This Row],[País]],IFERROR(Emisiones_CO2_CO2eq_LA[[#This Row],[Emisiones Fugitivas (kilotoneladas CO₂e)]]-AC293,0),0)</f>
        <v>0</v>
      </c>
      <c r="AE294" s="5">
        <f>IF(A293=Emisiones_CO2_CO2eq_LA[[#This Row],[País]],IFERROR(((Emisiones_CO2_CO2eq_LA[[#This Row],[Emisiones Fugitivas (kilotoneladas CO₂e)]]-AC293)/AC293)*100,0),0)</f>
        <v>0</v>
      </c>
      <c r="AF294" s="5">
        <v>0</v>
      </c>
      <c r="AG294">
        <v>2900</v>
      </c>
      <c r="AH294">
        <f>IF(A293=Emisiones_CO2_CO2eq_LA[[#This Row],[País]],IFERROR(Emisiones_CO2_CO2eq_LA[[#This Row],[Electricidad y Calor (kilotoneladas CO₂e)]]-AG293,0),0)</f>
        <v>200</v>
      </c>
      <c r="AI294" s="5">
        <f>IF(A293=Emisiones_CO2_CO2eq_LA[[#This Row],[País]],IFERROR(((Emisiones_CO2_CO2eq_LA[[#This Row],[Electricidad y Calor (kilotoneladas CO₂e)]]-AG293)/AG293)*100,0),0)</f>
        <v>7.4074074074074066</v>
      </c>
      <c r="AJ294" s="5">
        <v>0.18990242944142399</v>
      </c>
    </row>
    <row r="295" spans="1:36" x14ac:dyDescent="0.25">
      <c r="A295" t="s">
        <v>137</v>
      </c>
      <c r="B295" t="s">
        <v>137</v>
      </c>
      <c r="C295" t="s">
        <v>138</v>
      </c>
      <c r="D295">
        <v>2013</v>
      </c>
      <c r="E295">
        <v>700</v>
      </c>
      <c r="F295">
        <f>IF(A294=Emisiones_CO2_CO2eq_LA[[#This Row],[País]],IFERROR(Emisiones_CO2_CO2eq_LA[[#This Row],[Edificios (kilotoneladas CO₂e)]]-E294,0),0)</f>
        <v>0</v>
      </c>
      <c r="G295" s="5">
        <f>IF(A294=Emisiones_CO2_CO2eq_LA[[#This Row],[País]],IFERROR(((Emisiones_CO2_CO2eq_LA[[#This Row],[Edificios (kilotoneladas CO₂e)]]-E294)/E294)*100,0),0)</f>
        <v>0</v>
      </c>
      <c r="H295" s="5">
        <v>4.4883303411130997E-2</v>
      </c>
      <c r="I295">
        <v>1150</v>
      </c>
      <c r="J295">
        <f>IF(A294=Emisiones_CO2_CO2eq_LA[[#This Row],[País]],IFERROR(Emisiones_CO2_CO2eq_LA[[#This Row],[Industria (kilotoneladas CO₂e)]]-I294,0),0)</f>
        <v>30</v>
      </c>
      <c r="K295" s="5">
        <f>IF(A294=Emisiones_CO2_CO2eq_LA[[#This Row],[País]],IFERROR(((Emisiones_CO2_CO2eq_LA[[#This Row],[Industria (kilotoneladas CO₂e)]]-I294)/I294)*100,0),0)</f>
        <v>2.6785714285714284</v>
      </c>
      <c r="L295" s="5">
        <v>7.3736855604001006E-2</v>
      </c>
      <c r="M295">
        <v>7480</v>
      </c>
      <c r="N295">
        <f>IF(A294=Emisiones_CO2_CO2eq_LA[[#This Row],[País]],IFERROR(Emisiones_CO2_CO2eq_LA[[#This Row],[UCTUS (kilotoneladas CO₂e)]]-M294,0),0)</f>
        <v>0</v>
      </c>
      <c r="O295" s="5">
        <f>IF(A294=Emisiones_CO2_CO2eq_LA[[#This Row],[País]],IFERROR(((Emisiones_CO2_CO2eq_LA[[#This Row],[UCTUS (kilotoneladas CO₂e)]]-M294)/M294)*100,0),0)</f>
        <v>0</v>
      </c>
      <c r="P295" s="5">
        <v>0.47961015645037097</v>
      </c>
      <c r="Q295">
        <v>0</v>
      </c>
      <c r="R295">
        <f>IF(A294=Emisiones_CO2_CO2eq_LA[[#This Row],[País]],IFERROR(Emisiones_CO2_CO2eq_LA[[#This Row],[Otras Quemas de Combustible (kilotoneladas CO₂e)]]-Q294,0),0)</f>
        <v>0</v>
      </c>
      <c r="S295" s="5">
        <f>IF(A294=Emisiones_CO2_CO2eq_LA[[#This Row],[País]],IFERROR(((Emisiones_CO2_CO2eq_LA[[#This Row],[Otras Quemas de Combustible (kilotoneladas CO₂e)]]-Q294)/Q294)*100,0),0)</f>
        <v>0</v>
      </c>
      <c r="T295" s="6">
        <v>0</v>
      </c>
      <c r="U295">
        <v>5900</v>
      </c>
      <c r="V295">
        <f>IF(A294=Emisiones_CO2_CO2eq_LA[[#This Row],[País]],IFERROR(Emisiones_CO2_CO2eq_LA[[#This Row],[Transporte (kilotoneladas CO₂e)]]-U294,0),0)</f>
        <v>300</v>
      </c>
      <c r="W295" s="5">
        <f>IF(A294=Emisiones_CO2_CO2eq_LA[[#This Row],[País]],IFERROR(((Emisiones_CO2_CO2eq_LA[[#This Row],[Transporte (kilotoneladas CO₂e)]]-U294)/U294)*100,0),0)</f>
        <v>5.3571428571428568</v>
      </c>
      <c r="X295" s="5">
        <v>0.37830212875096098</v>
      </c>
      <c r="Y295">
        <v>1300</v>
      </c>
      <c r="Z295">
        <f>IF(A294=Emisiones_CO2_CO2eq_LA[[#This Row],[País]],IFERROR(Emisiones_CO2_CO2eq_LA[[#This Row],[Manufactura y Construcción (kilotoneladas CO₂e)]]-Y294,0),0)</f>
        <v>-400</v>
      </c>
      <c r="AA295" s="5">
        <f>IF(A294=Emisiones_CO2_CO2eq_LA[[#This Row],[País]],IFERROR(((Emisiones_CO2_CO2eq_LA[[#This Row],[Manufactura y Construcción (kilotoneladas CO₂e)]]-Y294)/Y294)*100,0),0)</f>
        <v>-23.52941176470588</v>
      </c>
      <c r="AB295" s="5">
        <v>8.3354706334957604E-2</v>
      </c>
      <c r="AC295">
        <v>0</v>
      </c>
      <c r="AD295">
        <f>IF(A294=Emisiones_CO2_CO2eq_LA[[#This Row],[País]],IFERROR(Emisiones_CO2_CO2eq_LA[[#This Row],[Emisiones Fugitivas (kilotoneladas CO₂e)]]-AC294,0),0)</f>
        <v>0</v>
      </c>
      <c r="AE295" s="5">
        <f>IF(A294=Emisiones_CO2_CO2eq_LA[[#This Row],[País]],IFERROR(((Emisiones_CO2_CO2eq_LA[[#This Row],[Emisiones Fugitivas (kilotoneladas CO₂e)]]-AC294)/AC294)*100,0),0)</f>
        <v>0</v>
      </c>
      <c r="AF295" s="5">
        <v>0</v>
      </c>
      <c r="AG295">
        <v>3800</v>
      </c>
      <c r="AH295">
        <f>IF(A294=Emisiones_CO2_CO2eq_LA[[#This Row],[País]],IFERROR(Emisiones_CO2_CO2eq_LA[[#This Row],[Electricidad y Calor (kilotoneladas CO₂e)]]-AG294,0),0)</f>
        <v>900</v>
      </c>
      <c r="AI295" s="5">
        <f>IF(A294=Emisiones_CO2_CO2eq_LA[[#This Row],[País]],IFERROR(((Emisiones_CO2_CO2eq_LA[[#This Row],[Electricidad y Calor (kilotoneladas CO₂e)]]-AG294)/AG294)*100,0),0)</f>
        <v>31.03448275862069</v>
      </c>
      <c r="AJ295" s="5">
        <v>0.24365221851756799</v>
      </c>
    </row>
    <row r="296" spans="1:36" x14ac:dyDescent="0.25">
      <c r="A296" t="s">
        <v>137</v>
      </c>
      <c r="B296" t="s">
        <v>137</v>
      </c>
      <c r="C296" t="s">
        <v>138</v>
      </c>
      <c r="D296">
        <v>2014</v>
      </c>
      <c r="E296">
        <v>800</v>
      </c>
      <c r="F296">
        <f>IF(A295=Emisiones_CO2_CO2eq_LA[[#This Row],[País]],IFERROR(Emisiones_CO2_CO2eq_LA[[#This Row],[Edificios (kilotoneladas CO₂e)]]-E295,0),0)</f>
        <v>100</v>
      </c>
      <c r="G296" s="5">
        <f>IF(A295=Emisiones_CO2_CO2eq_LA[[#This Row],[País]],IFERROR(((Emisiones_CO2_CO2eq_LA[[#This Row],[Edificios (kilotoneladas CO₂e)]]-E295)/E295)*100,0),0)</f>
        <v>14.285714285714285</v>
      </c>
      <c r="H296" s="5">
        <v>5.0241788607674399E-2</v>
      </c>
      <c r="I296">
        <v>1360</v>
      </c>
      <c r="J296">
        <f>IF(A295=Emisiones_CO2_CO2eq_LA[[#This Row],[País]],IFERROR(Emisiones_CO2_CO2eq_LA[[#This Row],[Industria (kilotoneladas CO₂e)]]-I295,0),0)</f>
        <v>210</v>
      </c>
      <c r="K296" s="5">
        <f>IF(A295=Emisiones_CO2_CO2eq_LA[[#This Row],[País]],IFERROR(((Emisiones_CO2_CO2eq_LA[[#This Row],[Industria (kilotoneladas CO₂e)]]-I295)/I295)*100,0),0)</f>
        <v>18.260869565217391</v>
      </c>
      <c r="L296" s="5">
        <v>8.5411040633046498E-2</v>
      </c>
      <c r="M296">
        <v>7480</v>
      </c>
      <c r="N296">
        <f>IF(A295=Emisiones_CO2_CO2eq_LA[[#This Row],[País]],IFERROR(Emisiones_CO2_CO2eq_LA[[#This Row],[UCTUS (kilotoneladas CO₂e)]]-M295,0),0)</f>
        <v>0</v>
      </c>
      <c r="O296" s="5">
        <f>IF(A295=Emisiones_CO2_CO2eq_LA[[#This Row],[País]],IFERROR(((Emisiones_CO2_CO2eq_LA[[#This Row],[UCTUS (kilotoneladas CO₂e)]]-M295)/M295)*100,0),0)</f>
        <v>0</v>
      </c>
      <c r="P296" s="5">
        <v>0.46976072348175602</v>
      </c>
      <c r="Q296">
        <v>0</v>
      </c>
      <c r="R296">
        <f>IF(A295=Emisiones_CO2_CO2eq_LA[[#This Row],[País]],IFERROR(Emisiones_CO2_CO2eq_LA[[#This Row],[Otras Quemas de Combustible (kilotoneladas CO₂e)]]-Q295,0),0)</f>
        <v>0</v>
      </c>
      <c r="S296" s="5">
        <f>IF(A295=Emisiones_CO2_CO2eq_LA[[#This Row],[País]],IFERROR(((Emisiones_CO2_CO2eq_LA[[#This Row],[Otras Quemas de Combustible (kilotoneladas CO₂e)]]-Q295)/Q295)*100,0),0)</f>
        <v>0</v>
      </c>
      <c r="T296" s="6">
        <v>0</v>
      </c>
      <c r="U296">
        <v>6500</v>
      </c>
      <c r="V296">
        <f>IF(A295=Emisiones_CO2_CO2eq_LA[[#This Row],[País]],IFERROR(Emisiones_CO2_CO2eq_LA[[#This Row],[Transporte (kilotoneladas CO₂e)]]-U295,0),0)</f>
        <v>600</v>
      </c>
      <c r="W296" s="5">
        <f>IF(A295=Emisiones_CO2_CO2eq_LA[[#This Row],[País]],IFERROR(((Emisiones_CO2_CO2eq_LA[[#This Row],[Transporte (kilotoneladas CO₂e)]]-U295)/U295)*100,0),0)</f>
        <v>10.16949152542373</v>
      </c>
      <c r="X296" s="5">
        <v>0.40821453243735401</v>
      </c>
      <c r="Y296">
        <v>1800</v>
      </c>
      <c r="Z296">
        <f>IF(A295=Emisiones_CO2_CO2eq_LA[[#This Row],[País]],IFERROR(Emisiones_CO2_CO2eq_LA[[#This Row],[Manufactura y Construcción (kilotoneladas CO₂e)]]-Y295,0),0)</f>
        <v>500</v>
      </c>
      <c r="AA296" s="5">
        <f>IF(A295=Emisiones_CO2_CO2eq_LA[[#This Row],[País]],IFERROR(((Emisiones_CO2_CO2eq_LA[[#This Row],[Manufactura y Construcción (kilotoneladas CO₂e)]]-Y295)/Y295)*100,0),0)</f>
        <v>38.461538461538467</v>
      </c>
      <c r="AB296" s="5">
        <v>0.113044024367267</v>
      </c>
      <c r="AC296">
        <v>0</v>
      </c>
      <c r="AD296">
        <f>IF(A295=Emisiones_CO2_CO2eq_LA[[#This Row],[País]],IFERROR(Emisiones_CO2_CO2eq_LA[[#This Row],[Emisiones Fugitivas (kilotoneladas CO₂e)]]-AC295,0),0)</f>
        <v>0</v>
      </c>
      <c r="AE296" s="5">
        <f>IF(A295=Emisiones_CO2_CO2eq_LA[[#This Row],[País]],IFERROR(((Emisiones_CO2_CO2eq_LA[[#This Row],[Emisiones Fugitivas (kilotoneladas CO₂e)]]-AC295)/AC295)*100,0),0)</f>
        <v>0</v>
      </c>
      <c r="AF296" s="5">
        <v>0</v>
      </c>
      <c r="AG296">
        <v>3600</v>
      </c>
      <c r="AH296">
        <f>IF(A295=Emisiones_CO2_CO2eq_LA[[#This Row],[País]],IFERROR(Emisiones_CO2_CO2eq_LA[[#This Row],[Electricidad y Calor (kilotoneladas CO₂e)]]-AG295,0),0)</f>
        <v>-200</v>
      </c>
      <c r="AI296" s="5">
        <f>IF(A295=Emisiones_CO2_CO2eq_LA[[#This Row],[País]],IFERROR(((Emisiones_CO2_CO2eq_LA[[#This Row],[Electricidad y Calor (kilotoneladas CO₂e)]]-AG295)/AG295)*100,0),0)</f>
        <v>-5.2631578947368416</v>
      </c>
      <c r="AJ296" s="5">
        <v>0.226088048734534</v>
      </c>
    </row>
    <row r="297" spans="1:36" x14ac:dyDescent="0.25">
      <c r="A297" t="s">
        <v>137</v>
      </c>
      <c r="B297" t="s">
        <v>137</v>
      </c>
      <c r="C297" t="s">
        <v>138</v>
      </c>
      <c r="D297">
        <v>2015</v>
      </c>
      <c r="E297">
        <v>900</v>
      </c>
      <c r="F297">
        <f>IF(A296=Emisiones_CO2_CO2eq_LA[[#This Row],[País]],IFERROR(Emisiones_CO2_CO2eq_LA[[#This Row],[Edificios (kilotoneladas CO₂e)]]-E296,0),0)</f>
        <v>100</v>
      </c>
      <c r="G297" s="5">
        <f>IF(A296=Emisiones_CO2_CO2eq_LA[[#This Row],[País]],IFERROR(((Emisiones_CO2_CO2eq_LA[[#This Row],[Edificios (kilotoneladas CO₂e)]]-E296)/E296)*100,0),0)</f>
        <v>12.5</v>
      </c>
      <c r="H297" s="5">
        <v>5.5377799655427003E-2</v>
      </c>
      <c r="I297">
        <v>1360</v>
      </c>
      <c r="J297">
        <f>IF(A296=Emisiones_CO2_CO2eq_LA[[#This Row],[País]],IFERROR(Emisiones_CO2_CO2eq_LA[[#This Row],[Industria (kilotoneladas CO₂e)]]-I296,0),0)</f>
        <v>0</v>
      </c>
      <c r="K297" s="5">
        <f>IF(A296=Emisiones_CO2_CO2eq_LA[[#This Row],[País]],IFERROR(((Emisiones_CO2_CO2eq_LA[[#This Row],[Industria (kilotoneladas CO₂e)]]-I296)/I296)*100,0),0)</f>
        <v>0</v>
      </c>
      <c r="L297" s="5">
        <v>8.3682008368200805E-2</v>
      </c>
      <c r="M297">
        <v>7480</v>
      </c>
      <c r="N297">
        <f>IF(A296=Emisiones_CO2_CO2eq_LA[[#This Row],[País]],IFERROR(Emisiones_CO2_CO2eq_LA[[#This Row],[UCTUS (kilotoneladas CO₂e)]]-M296,0),0)</f>
        <v>0</v>
      </c>
      <c r="O297" s="5">
        <f>IF(A296=Emisiones_CO2_CO2eq_LA[[#This Row],[País]],IFERROR(((Emisiones_CO2_CO2eq_LA[[#This Row],[UCTUS (kilotoneladas CO₂e)]]-M296)/M296)*100,0),0)</f>
        <v>0</v>
      </c>
      <c r="P297" s="5">
        <v>0.46025104602510403</v>
      </c>
      <c r="Q297">
        <v>0</v>
      </c>
      <c r="R297">
        <f>IF(A296=Emisiones_CO2_CO2eq_LA[[#This Row],[País]],IFERROR(Emisiones_CO2_CO2eq_LA[[#This Row],[Otras Quemas de Combustible (kilotoneladas CO₂e)]]-Q296,0),0)</f>
        <v>0</v>
      </c>
      <c r="S297" s="5">
        <f>IF(A296=Emisiones_CO2_CO2eq_LA[[#This Row],[País]],IFERROR(((Emisiones_CO2_CO2eq_LA[[#This Row],[Otras Quemas de Combustible (kilotoneladas CO₂e)]]-Q296)/Q296)*100,0),0)</f>
        <v>0</v>
      </c>
      <c r="T297" s="6">
        <v>0</v>
      </c>
      <c r="U297">
        <v>7400</v>
      </c>
      <c r="V297">
        <f>IF(A296=Emisiones_CO2_CO2eq_LA[[#This Row],[País]],IFERROR(Emisiones_CO2_CO2eq_LA[[#This Row],[Transporte (kilotoneladas CO₂e)]]-U296,0),0)</f>
        <v>900</v>
      </c>
      <c r="W297" s="5">
        <f>IF(A296=Emisiones_CO2_CO2eq_LA[[#This Row],[País]],IFERROR(((Emisiones_CO2_CO2eq_LA[[#This Row],[Transporte (kilotoneladas CO₂e)]]-U296)/U296)*100,0),0)</f>
        <v>13.846153846153847</v>
      </c>
      <c r="X297" s="5">
        <v>0.45532857494462198</v>
      </c>
      <c r="Y297">
        <v>2000</v>
      </c>
      <c r="Z297">
        <f>IF(A296=Emisiones_CO2_CO2eq_LA[[#This Row],[País]],IFERROR(Emisiones_CO2_CO2eq_LA[[#This Row],[Manufactura y Construcción (kilotoneladas CO₂e)]]-Y296,0),0)</f>
        <v>200</v>
      </c>
      <c r="AA297" s="5">
        <f>IF(A296=Emisiones_CO2_CO2eq_LA[[#This Row],[País]],IFERROR(((Emisiones_CO2_CO2eq_LA[[#This Row],[Manufactura y Construcción (kilotoneladas CO₂e)]]-Y296)/Y296)*100,0),0)</f>
        <v>11.111111111111111</v>
      </c>
      <c r="AB297" s="5">
        <v>0.12306177701206</v>
      </c>
      <c r="AC297">
        <v>0</v>
      </c>
      <c r="AD297">
        <f>IF(A296=Emisiones_CO2_CO2eq_LA[[#This Row],[País]],IFERROR(Emisiones_CO2_CO2eq_LA[[#This Row],[Emisiones Fugitivas (kilotoneladas CO₂e)]]-AC296,0),0)</f>
        <v>0</v>
      </c>
      <c r="AE297" s="5">
        <f>IF(A296=Emisiones_CO2_CO2eq_LA[[#This Row],[País]],IFERROR(((Emisiones_CO2_CO2eq_LA[[#This Row],[Emisiones Fugitivas (kilotoneladas CO₂e)]]-AC296)/AC296)*100,0),0)</f>
        <v>0</v>
      </c>
      <c r="AF297" s="5">
        <v>0</v>
      </c>
      <c r="AG297">
        <v>4800</v>
      </c>
      <c r="AH297">
        <f>IF(A296=Emisiones_CO2_CO2eq_LA[[#This Row],[País]],IFERROR(Emisiones_CO2_CO2eq_LA[[#This Row],[Electricidad y Calor (kilotoneladas CO₂e)]]-AG296,0),0)</f>
        <v>1200</v>
      </c>
      <c r="AI297" s="5">
        <f>IF(A296=Emisiones_CO2_CO2eq_LA[[#This Row],[País]],IFERROR(((Emisiones_CO2_CO2eq_LA[[#This Row],[Electricidad y Calor (kilotoneladas CO₂e)]]-AG296)/AG296)*100,0),0)</f>
        <v>33.333333333333329</v>
      </c>
      <c r="AJ297" s="5">
        <v>0.295348264828944</v>
      </c>
    </row>
    <row r="298" spans="1:36" x14ac:dyDescent="0.25">
      <c r="A298" t="s">
        <v>137</v>
      </c>
      <c r="B298" t="s">
        <v>137</v>
      </c>
      <c r="C298" t="s">
        <v>138</v>
      </c>
      <c r="D298">
        <v>2016</v>
      </c>
      <c r="E298">
        <v>900</v>
      </c>
      <c r="F298">
        <f>IF(A297=Emisiones_CO2_CO2eq_LA[[#This Row],[País]],IFERROR(Emisiones_CO2_CO2eq_LA[[#This Row],[Edificios (kilotoneladas CO₂e)]]-E297,0),0)</f>
        <v>0</v>
      </c>
      <c r="G298" s="5">
        <f>IF(A297=Emisiones_CO2_CO2eq_LA[[#This Row],[País]],IFERROR(((Emisiones_CO2_CO2eq_LA[[#This Row],[Edificios (kilotoneladas CO₂e)]]-E297)/E297)*100,0),0)</f>
        <v>0</v>
      </c>
      <c r="H298" s="5">
        <v>5.4272447687390701E-2</v>
      </c>
      <c r="I298">
        <v>1360</v>
      </c>
      <c r="J298">
        <f>IF(A297=Emisiones_CO2_CO2eq_LA[[#This Row],[País]],IFERROR(Emisiones_CO2_CO2eq_LA[[#This Row],[Industria (kilotoneladas CO₂e)]]-I297,0),0)</f>
        <v>0</v>
      </c>
      <c r="K298" s="5">
        <f>IF(A297=Emisiones_CO2_CO2eq_LA[[#This Row],[País]],IFERROR(((Emisiones_CO2_CO2eq_LA[[#This Row],[Industria (kilotoneladas CO₂e)]]-I297)/I297)*100,0),0)</f>
        <v>0</v>
      </c>
      <c r="L298" s="5">
        <v>8.2011698727612603E-2</v>
      </c>
      <c r="M298">
        <v>7480</v>
      </c>
      <c r="N298">
        <f>IF(A297=Emisiones_CO2_CO2eq_LA[[#This Row],[País]],IFERROR(Emisiones_CO2_CO2eq_LA[[#This Row],[UCTUS (kilotoneladas CO₂e)]]-M297,0),0)</f>
        <v>0</v>
      </c>
      <c r="O298" s="5">
        <f>IF(A297=Emisiones_CO2_CO2eq_LA[[#This Row],[País]],IFERROR(((Emisiones_CO2_CO2eq_LA[[#This Row],[UCTUS (kilotoneladas CO₂e)]]-M297)/M297)*100,0),0)</f>
        <v>0</v>
      </c>
      <c r="P298" s="5">
        <v>0.45106434300186898</v>
      </c>
      <c r="Q298">
        <v>0</v>
      </c>
      <c r="R298">
        <f>IF(A297=Emisiones_CO2_CO2eq_LA[[#This Row],[País]],IFERROR(Emisiones_CO2_CO2eq_LA[[#This Row],[Otras Quemas de Combustible (kilotoneladas CO₂e)]]-Q297,0),0)</f>
        <v>0</v>
      </c>
      <c r="S298" s="5">
        <f>IF(A297=Emisiones_CO2_CO2eq_LA[[#This Row],[País]],IFERROR(((Emisiones_CO2_CO2eq_LA[[#This Row],[Otras Quemas de Combustible (kilotoneladas CO₂e)]]-Q297)/Q297)*100,0),0)</f>
        <v>0</v>
      </c>
      <c r="T298" s="6">
        <v>0</v>
      </c>
      <c r="U298">
        <v>8000</v>
      </c>
      <c r="V298">
        <f>IF(A297=Emisiones_CO2_CO2eq_LA[[#This Row],[País]],IFERROR(Emisiones_CO2_CO2eq_LA[[#This Row],[Transporte (kilotoneladas CO₂e)]]-U297,0),0)</f>
        <v>600</v>
      </c>
      <c r="W298" s="5">
        <f>IF(A297=Emisiones_CO2_CO2eq_LA[[#This Row],[País]],IFERROR(((Emisiones_CO2_CO2eq_LA[[#This Row],[Transporte (kilotoneladas CO₂e)]]-U297)/U297)*100,0),0)</f>
        <v>8.1081081081081088</v>
      </c>
      <c r="X298" s="5">
        <v>0.48242175722125002</v>
      </c>
      <c r="Y298">
        <v>2000</v>
      </c>
      <c r="Z298">
        <f>IF(A297=Emisiones_CO2_CO2eq_LA[[#This Row],[País]],IFERROR(Emisiones_CO2_CO2eq_LA[[#This Row],[Manufactura y Construcción (kilotoneladas CO₂e)]]-Y297,0),0)</f>
        <v>0</v>
      </c>
      <c r="AA298" s="5">
        <f>IF(A297=Emisiones_CO2_CO2eq_LA[[#This Row],[País]],IFERROR(((Emisiones_CO2_CO2eq_LA[[#This Row],[Manufactura y Construcción (kilotoneladas CO₂e)]]-Y297)/Y297)*100,0),0)</f>
        <v>0</v>
      </c>
      <c r="AB298" s="5">
        <v>0.12060543930531201</v>
      </c>
      <c r="AC298">
        <v>0</v>
      </c>
      <c r="AD298">
        <f>IF(A297=Emisiones_CO2_CO2eq_LA[[#This Row],[País]],IFERROR(Emisiones_CO2_CO2eq_LA[[#This Row],[Emisiones Fugitivas (kilotoneladas CO₂e)]]-AC297,0),0)</f>
        <v>0</v>
      </c>
      <c r="AE298" s="5">
        <f>IF(A297=Emisiones_CO2_CO2eq_LA[[#This Row],[País]],IFERROR(((Emisiones_CO2_CO2eq_LA[[#This Row],[Emisiones Fugitivas (kilotoneladas CO₂e)]]-AC297)/AC297)*100,0),0)</f>
        <v>0</v>
      </c>
      <c r="AF298" s="5">
        <v>0</v>
      </c>
      <c r="AG298">
        <v>5100</v>
      </c>
      <c r="AH298">
        <f>IF(A297=Emisiones_CO2_CO2eq_LA[[#This Row],[País]],IFERROR(Emisiones_CO2_CO2eq_LA[[#This Row],[Electricidad y Calor (kilotoneladas CO₂e)]]-AG297,0),0)</f>
        <v>300</v>
      </c>
      <c r="AI298" s="5">
        <f>IF(A297=Emisiones_CO2_CO2eq_LA[[#This Row],[País]],IFERROR(((Emisiones_CO2_CO2eq_LA[[#This Row],[Electricidad y Calor (kilotoneladas CO₂e)]]-AG297)/AG297)*100,0),0)</f>
        <v>6.25</v>
      </c>
      <c r="AJ298" s="5">
        <v>0.30754387022854701</v>
      </c>
    </row>
    <row r="299" spans="1:36" x14ac:dyDescent="0.25">
      <c r="A299" t="s">
        <v>147</v>
      </c>
      <c r="B299" t="s">
        <v>147</v>
      </c>
      <c r="C299" t="s">
        <v>148</v>
      </c>
      <c r="D299">
        <v>1990</v>
      </c>
      <c r="E299">
        <v>300</v>
      </c>
      <c r="F299">
        <f>IF(A298=Emisiones_CO2_CO2eq_LA[[#This Row],[País]],IFERROR(Emisiones_CO2_CO2eq_LA[[#This Row],[Edificios (kilotoneladas CO₂e)]]-E298,0),0)</f>
        <v>0</v>
      </c>
      <c r="G299" s="5">
        <f>IF(A298=Emisiones_CO2_CO2eq_LA[[#This Row],[País]],IFERROR(((Emisiones_CO2_CO2eq_LA[[#This Row],[Edificios (kilotoneladas CO₂e)]]-E298)/E298)*100,0),0)</f>
        <v>0</v>
      </c>
      <c r="H299" s="5">
        <v>6.0544904137235102E-2</v>
      </c>
      <c r="I299">
        <v>280</v>
      </c>
      <c r="J299">
        <f>IF(A298=Emisiones_CO2_CO2eq_LA[[#This Row],[País]],IFERROR(Emisiones_CO2_CO2eq_LA[[#This Row],[Industria (kilotoneladas CO₂e)]]-I298,0),0)</f>
        <v>0</v>
      </c>
      <c r="K299" s="5">
        <f>IF(A298=Emisiones_CO2_CO2eq_LA[[#This Row],[País]],IFERROR(((Emisiones_CO2_CO2eq_LA[[#This Row],[Industria (kilotoneladas CO₂e)]]-I298)/I298)*100,0),0)</f>
        <v>0</v>
      </c>
      <c r="L299" s="5">
        <v>5.6508577194752697E-2</v>
      </c>
      <c r="M299">
        <v>40330</v>
      </c>
      <c r="N299">
        <f>IF(A298=Emisiones_CO2_CO2eq_LA[[#This Row],[País]],IFERROR(Emisiones_CO2_CO2eq_LA[[#This Row],[UCTUS (kilotoneladas CO₂e)]]-M298,0),0)</f>
        <v>0</v>
      </c>
      <c r="O299" s="5">
        <f>IF(A298=Emisiones_CO2_CO2eq_LA[[#This Row],[País]],IFERROR(((Emisiones_CO2_CO2eq_LA[[#This Row],[UCTUS (kilotoneladas CO₂e)]]-M298)/M298)*100,0),0)</f>
        <v>0</v>
      </c>
      <c r="P299" s="5">
        <v>8.1392532795156392</v>
      </c>
      <c r="Q299">
        <v>0</v>
      </c>
      <c r="R299">
        <f>IF(A298=Emisiones_CO2_CO2eq_LA[[#This Row],[País]],IFERROR(Emisiones_CO2_CO2eq_LA[[#This Row],[Otras Quemas de Combustible (kilotoneladas CO₂e)]]-Q298,0),0)</f>
        <v>0</v>
      </c>
      <c r="S299" s="5">
        <f>IF(A298=Emisiones_CO2_CO2eq_LA[[#This Row],[País]],IFERROR(((Emisiones_CO2_CO2eq_LA[[#This Row],[Otras Quemas de Combustible (kilotoneladas CO₂e)]]-Q298)/Q298)*100,0),0)</f>
        <v>0</v>
      </c>
      <c r="T299" s="6">
        <v>0</v>
      </c>
      <c r="U299">
        <v>1000</v>
      </c>
      <c r="V299">
        <f>IF(A298=Emisiones_CO2_CO2eq_LA[[#This Row],[País]],IFERROR(Emisiones_CO2_CO2eq_LA[[#This Row],[Transporte (kilotoneladas CO₂e)]]-U298,0),0)</f>
        <v>0</v>
      </c>
      <c r="W299" s="5">
        <f>IF(A298=Emisiones_CO2_CO2eq_LA[[#This Row],[País]],IFERROR(((Emisiones_CO2_CO2eq_LA[[#This Row],[Transporte (kilotoneladas CO₂e)]]-U298)/U298)*100,0),0)</f>
        <v>0</v>
      </c>
      <c r="X299" s="5">
        <v>0.201816347124117</v>
      </c>
      <c r="Y299">
        <v>800</v>
      </c>
      <c r="Z299">
        <f>IF(A298=Emisiones_CO2_CO2eq_LA[[#This Row],[País]],IFERROR(Emisiones_CO2_CO2eq_LA[[#This Row],[Manufactura y Construcción (kilotoneladas CO₂e)]]-Y298,0),0)</f>
        <v>0</v>
      </c>
      <c r="AA299" s="5">
        <f>IF(A298=Emisiones_CO2_CO2eq_LA[[#This Row],[País]],IFERROR(((Emisiones_CO2_CO2eq_LA[[#This Row],[Manufactura y Construcción (kilotoneladas CO₂e)]]-Y298)/Y298)*100,0),0)</f>
        <v>0</v>
      </c>
      <c r="AB299" s="5">
        <v>0.16145307769929301</v>
      </c>
      <c r="AC299">
        <v>0</v>
      </c>
      <c r="AD299">
        <f>IF(A298=Emisiones_CO2_CO2eq_LA[[#This Row],[País]],IFERROR(Emisiones_CO2_CO2eq_LA[[#This Row],[Emisiones Fugitivas (kilotoneladas CO₂e)]]-AC298,0),0)</f>
        <v>0</v>
      </c>
      <c r="AE299" s="5">
        <f>IF(A298=Emisiones_CO2_CO2eq_LA[[#This Row],[País]],IFERROR(((Emisiones_CO2_CO2eq_LA[[#This Row],[Emisiones Fugitivas (kilotoneladas CO₂e)]]-AC298)/AC298)*100,0),0)</f>
        <v>0</v>
      </c>
      <c r="AF299" s="5">
        <v>0</v>
      </c>
      <c r="AG299">
        <v>0</v>
      </c>
      <c r="AH299">
        <f>IF(A298=Emisiones_CO2_CO2eq_LA[[#This Row],[País]],IFERROR(Emisiones_CO2_CO2eq_LA[[#This Row],[Electricidad y Calor (kilotoneladas CO₂e)]]-AG298,0),0)</f>
        <v>0</v>
      </c>
      <c r="AI299" s="5">
        <f>IF(A298=Emisiones_CO2_CO2eq_LA[[#This Row],[País]],IFERROR(((Emisiones_CO2_CO2eq_LA[[#This Row],[Electricidad y Calor (kilotoneladas CO₂e)]]-AG298)/AG298)*100,0),0)</f>
        <v>0</v>
      </c>
      <c r="AJ299" s="5">
        <v>0</v>
      </c>
    </row>
    <row r="300" spans="1:36" x14ac:dyDescent="0.25">
      <c r="A300" t="s">
        <v>147</v>
      </c>
      <c r="B300" t="s">
        <v>147</v>
      </c>
      <c r="C300" t="s">
        <v>148</v>
      </c>
      <c r="D300">
        <v>1991</v>
      </c>
      <c r="E300">
        <v>300</v>
      </c>
      <c r="F300">
        <f>IF(A299=Emisiones_CO2_CO2eq_LA[[#This Row],[País]],IFERROR(Emisiones_CO2_CO2eq_LA[[#This Row],[Edificios (kilotoneladas CO₂e)]]-E299,0),0)</f>
        <v>0</v>
      </c>
      <c r="G300" s="5">
        <f>IF(A299=Emisiones_CO2_CO2eq_LA[[#This Row],[País]],IFERROR(((Emisiones_CO2_CO2eq_LA[[#This Row],[Edificios (kilotoneladas CO₂e)]]-E299)/E299)*100,0),0)</f>
        <v>0</v>
      </c>
      <c r="H300" s="5">
        <v>5.88350656991566E-2</v>
      </c>
      <c r="I300">
        <v>300</v>
      </c>
      <c r="J300">
        <f>IF(A299=Emisiones_CO2_CO2eq_LA[[#This Row],[País]],IFERROR(Emisiones_CO2_CO2eq_LA[[#This Row],[Industria (kilotoneladas CO₂e)]]-I299,0),0)</f>
        <v>20</v>
      </c>
      <c r="K300" s="5">
        <f>IF(A299=Emisiones_CO2_CO2eq_LA[[#This Row],[País]],IFERROR(((Emisiones_CO2_CO2eq_LA[[#This Row],[Industria (kilotoneladas CO₂e)]]-I299)/I299)*100,0),0)</f>
        <v>7.1428571428571423</v>
      </c>
      <c r="L300" s="5">
        <v>5.88350656991566E-2</v>
      </c>
      <c r="M300">
        <v>40330</v>
      </c>
      <c r="N300">
        <f>IF(A299=Emisiones_CO2_CO2eq_LA[[#This Row],[País]],IFERROR(Emisiones_CO2_CO2eq_LA[[#This Row],[UCTUS (kilotoneladas CO₂e)]]-M299,0),0)</f>
        <v>0</v>
      </c>
      <c r="O300" s="5">
        <f>IF(A299=Emisiones_CO2_CO2eq_LA[[#This Row],[País]],IFERROR(((Emisiones_CO2_CO2eq_LA[[#This Row],[UCTUS (kilotoneladas CO₂e)]]-M299)/M299)*100,0),0)</f>
        <v>0</v>
      </c>
      <c r="P300" s="5">
        <v>7.9093939988232904</v>
      </c>
      <c r="Q300">
        <v>0</v>
      </c>
      <c r="R300">
        <f>IF(A299=Emisiones_CO2_CO2eq_LA[[#This Row],[País]],IFERROR(Emisiones_CO2_CO2eq_LA[[#This Row],[Otras Quemas de Combustible (kilotoneladas CO₂e)]]-Q299,0),0)</f>
        <v>0</v>
      </c>
      <c r="S300" s="5">
        <f>IF(A299=Emisiones_CO2_CO2eq_LA[[#This Row],[País]],IFERROR(((Emisiones_CO2_CO2eq_LA[[#This Row],[Otras Quemas de Combustible (kilotoneladas CO₂e)]]-Q299)/Q299)*100,0),0)</f>
        <v>0</v>
      </c>
      <c r="T300" s="6">
        <v>0</v>
      </c>
      <c r="U300">
        <v>1000</v>
      </c>
      <c r="V300">
        <f>IF(A299=Emisiones_CO2_CO2eq_LA[[#This Row],[País]],IFERROR(Emisiones_CO2_CO2eq_LA[[#This Row],[Transporte (kilotoneladas CO₂e)]]-U299,0),0)</f>
        <v>0</v>
      </c>
      <c r="W300" s="5">
        <f>IF(A299=Emisiones_CO2_CO2eq_LA[[#This Row],[País]],IFERROR(((Emisiones_CO2_CO2eq_LA[[#This Row],[Transporte (kilotoneladas CO₂e)]]-U299)/U299)*100,0),0)</f>
        <v>0</v>
      </c>
      <c r="X300" s="5">
        <v>0.19611688566385499</v>
      </c>
      <c r="Y300">
        <v>800</v>
      </c>
      <c r="Z300">
        <f>IF(A299=Emisiones_CO2_CO2eq_LA[[#This Row],[País]],IFERROR(Emisiones_CO2_CO2eq_LA[[#This Row],[Manufactura y Construcción (kilotoneladas CO₂e)]]-Y299,0),0)</f>
        <v>0</v>
      </c>
      <c r="AA300" s="5">
        <f>IF(A299=Emisiones_CO2_CO2eq_LA[[#This Row],[País]],IFERROR(((Emisiones_CO2_CO2eq_LA[[#This Row],[Manufactura y Construcción (kilotoneladas CO₂e)]]-Y299)/Y299)*100,0),0)</f>
        <v>0</v>
      </c>
      <c r="AB300" s="5">
        <v>0.156893508531084</v>
      </c>
      <c r="AC300">
        <v>0</v>
      </c>
      <c r="AD300">
        <f>IF(A299=Emisiones_CO2_CO2eq_LA[[#This Row],[País]],IFERROR(Emisiones_CO2_CO2eq_LA[[#This Row],[Emisiones Fugitivas (kilotoneladas CO₂e)]]-AC299,0),0)</f>
        <v>0</v>
      </c>
      <c r="AE300" s="5">
        <f>IF(A299=Emisiones_CO2_CO2eq_LA[[#This Row],[País]],IFERROR(((Emisiones_CO2_CO2eq_LA[[#This Row],[Emisiones Fugitivas (kilotoneladas CO₂e)]]-AC299)/AC299)*100,0),0)</f>
        <v>0</v>
      </c>
      <c r="AF300" s="5">
        <v>0</v>
      </c>
      <c r="AG300">
        <v>0</v>
      </c>
      <c r="AH300">
        <f>IF(A299=Emisiones_CO2_CO2eq_LA[[#This Row],[País]],IFERROR(Emisiones_CO2_CO2eq_LA[[#This Row],[Electricidad y Calor (kilotoneladas CO₂e)]]-AG299,0),0)</f>
        <v>0</v>
      </c>
      <c r="AI300" s="5">
        <f>IF(A299=Emisiones_CO2_CO2eq_LA[[#This Row],[País]],IFERROR(((Emisiones_CO2_CO2eq_LA[[#This Row],[Electricidad y Calor (kilotoneladas CO₂e)]]-AG299)/AG299)*100,0),0)</f>
        <v>0</v>
      </c>
      <c r="AJ300" s="5">
        <v>0</v>
      </c>
    </row>
    <row r="301" spans="1:36" x14ac:dyDescent="0.25">
      <c r="A301" t="s">
        <v>147</v>
      </c>
      <c r="B301" t="s">
        <v>147</v>
      </c>
      <c r="C301" t="s">
        <v>148</v>
      </c>
      <c r="D301">
        <v>1992</v>
      </c>
      <c r="E301">
        <v>300</v>
      </c>
      <c r="F301">
        <f>IF(A300=Emisiones_CO2_CO2eq_LA[[#This Row],[País]],IFERROR(Emisiones_CO2_CO2eq_LA[[#This Row],[Edificios (kilotoneladas CO₂e)]]-E300,0),0)</f>
        <v>0</v>
      </c>
      <c r="G301" s="5">
        <f>IF(A300=Emisiones_CO2_CO2eq_LA[[#This Row],[País]],IFERROR(((Emisiones_CO2_CO2eq_LA[[#This Row],[Edificios (kilotoneladas CO₂e)]]-E300)/E300)*100,0),0)</f>
        <v>0</v>
      </c>
      <c r="H301" s="5">
        <v>5.7197330791229697E-2</v>
      </c>
      <c r="I301">
        <v>280</v>
      </c>
      <c r="J301">
        <f>IF(A300=Emisiones_CO2_CO2eq_LA[[#This Row],[País]],IFERROR(Emisiones_CO2_CO2eq_LA[[#This Row],[Industria (kilotoneladas CO₂e)]]-I300,0),0)</f>
        <v>-20</v>
      </c>
      <c r="K301" s="5">
        <f>IF(A300=Emisiones_CO2_CO2eq_LA[[#This Row],[País]],IFERROR(((Emisiones_CO2_CO2eq_LA[[#This Row],[Industria (kilotoneladas CO₂e)]]-I300)/I300)*100,0),0)</f>
        <v>-6.666666666666667</v>
      </c>
      <c r="L301" s="5">
        <v>5.3384175405147699E-2</v>
      </c>
      <c r="M301">
        <v>40330</v>
      </c>
      <c r="N301">
        <f>IF(A300=Emisiones_CO2_CO2eq_LA[[#This Row],[País]],IFERROR(Emisiones_CO2_CO2eq_LA[[#This Row],[UCTUS (kilotoneladas CO₂e)]]-M300,0),0)</f>
        <v>0</v>
      </c>
      <c r="O301" s="5">
        <f>IF(A300=Emisiones_CO2_CO2eq_LA[[#This Row],[País]],IFERROR(((Emisiones_CO2_CO2eq_LA[[#This Row],[UCTUS (kilotoneladas CO₂e)]]-M300)/M300)*100,0),0)</f>
        <v>0</v>
      </c>
      <c r="P301" s="5">
        <v>7.68922783603431</v>
      </c>
      <c r="Q301">
        <v>0</v>
      </c>
      <c r="R301">
        <f>IF(A300=Emisiones_CO2_CO2eq_LA[[#This Row],[País]],IFERROR(Emisiones_CO2_CO2eq_LA[[#This Row],[Otras Quemas de Combustible (kilotoneladas CO₂e)]]-Q300,0),0)</f>
        <v>0</v>
      </c>
      <c r="S301" s="5">
        <f>IF(A300=Emisiones_CO2_CO2eq_LA[[#This Row],[País]],IFERROR(((Emisiones_CO2_CO2eq_LA[[#This Row],[Otras Quemas de Combustible (kilotoneladas CO₂e)]]-Q300)/Q300)*100,0),0)</f>
        <v>0</v>
      </c>
      <c r="T301" s="6">
        <v>0</v>
      </c>
      <c r="U301">
        <v>1200</v>
      </c>
      <c r="V301">
        <f>IF(A300=Emisiones_CO2_CO2eq_LA[[#This Row],[País]],IFERROR(Emisiones_CO2_CO2eq_LA[[#This Row],[Transporte (kilotoneladas CO₂e)]]-U300,0),0)</f>
        <v>200</v>
      </c>
      <c r="W301" s="5">
        <f>IF(A300=Emisiones_CO2_CO2eq_LA[[#This Row],[País]],IFERROR(((Emisiones_CO2_CO2eq_LA[[#This Row],[Transporte (kilotoneladas CO₂e)]]-U300)/U300)*100,0),0)</f>
        <v>20</v>
      </c>
      <c r="X301" s="5">
        <v>0.22878932316491801</v>
      </c>
      <c r="Y301">
        <v>800</v>
      </c>
      <c r="Z301">
        <f>IF(A300=Emisiones_CO2_CO2eq_LA[[#This Row],[País]],IFERROR(Emisiones_CO2_CO2eq_LA[[#This Row],[Manufactura y Construcción (kilotoneladas CO₂e)]]-Y300,0),0)</f>
        <v>0</v>
      </c>
      <c r="AA301" s="5">
        <f>IF(A300=Emisiones_CO2_CO2eq_LA[[#This Row],[País]],IFERROR(((Emisiones_CO2_CO2eq_LA[[#This Row],[Manufactura y Construcción (kilotoneladas CO₂e)]]-Y300)/Y300)*100,0),0)</f>
        <v>0</v>
      </c>
      <c r="AB301" s="5">
        <v>0.15252621544327899</v>
      </c>
      <c r="AC301">
        <v>0</v>
      </c>
      <c r="AD301">
        <f>IF(A300=Emisiones_CO2_CO2eq_LA[[#This Row],[País]],IFERROR(Emisiones_CO2_CO2eq_LA[[#This Row],[Emisiones Fugitivas (kilotoneladas CO₂e)]]-AC300,0),0)</f>
        <v>0</v>
      </c>
      <c r="AE301" s="5">
        <f>IF(A300=Emisiones_CO2_CO2eq_LA[[#This Row],[País]],IFERROR(((Emisiones_CO2_CO2eq_LA[[#This Row],[Emisiones Fugitivas (kilotoneladas CO₂e)]]-AC300)/AC300)*100,0),0)</f>
        <v>0</v>
      </c>
      <c r="AF301" s="5">
        <v>0</v>
      </c>
      <c r="AG301">
        <v>100</v>
      </c>
      <c r="AH301">
        <f>IF(A300=Emisiones_CO2_CO2eq_LA[[#This Row],[País]],IFERROR(Emisiones_CO2_CO2eq_LA[[#This Row],[Electricidad y Calor (kilotoneladas CO₂e)]]-AG300,0),0)</f>
        <v>100</v>
      </c>
      <c r="AI301" s="5">
        <f>IF(A300=Emisiones_CO2_CO2eq_LA[[#This Row],[País]],IFERROR(((Emisiones_CO2_CO2eq_LA[[#This Row],[Electricidad y Calor (kilotoneladas CO₂e)]]-AG300)/AG300)*100,0),0)</f>
        <v>0</v>
      </c>
      <c r="AJ301" s="5">
        <v>1.9065776930409901E-2</v>
      </c>
    </row>
    <row r="302" spans="1:36" x14ac:dyDescent="0.25">
      <c r="A302" t="s">
        <v>147</v>
      </c>
      <c r="B302" t="s">
        <v>147</v>
      </c>
      <c r="C302" t="s">
        <v>148</v>
      </c>
      <c r="D302">
        <v>1993</v>
      </c>
      <c r="E302">
        <v>300</v>
      </c>
      <c r="F302">
        <f>IF(A301=Emisiones_CO2_CO2eq_LA[[#This Row],[País]],IFERROR(Emisiones_CO2_CO2eq_LA[[#This Row],[Edificios (kilotoneladas CO₂e)]]-E301,0),0)</f>
        <v>0</v>
      </c>
      <c r="G302" s="5">
        <f>IF(A301=Emisiones_CO2_CO2eq_LA[[#This Row],[País]],IFERROR(((Emisiones_CO2_CO2eq_LA[[#This Row],[Edificios (kilotoneladas CO₂e)]]-E301)/E301)*100,0),0)</f>
        <v>0</v>
      </c>
      <c r="H302" s="5">
        <v>5.56173526140155E-2</v>
      </c>
      <c r="I302">
        <v>310</v>
      </c>
      <c r="J302">
        <f>IF(A301=Emisiones_CO2_CO2eq_LA[[#This Row],[País]],IFERROR(Emisiones_CO2_CO2eq_LA[[#This Row],[Industria (kilotoneladas CO₂e)]]-I301,0),0)</f>
        <v>30</v>
      </c>
      <c r="K302" s="5">
        <f>IF(A301=Emisiones_CO2_CO2eq_LA[[#This Row],[País]],IFERROR(((Emisiones_CO2_CO2eq_LA[[#This Row],[Industria (kilotoneladas CO₂e)]]-I301)/I301)*100,0),0)</f>
        <v>10.714285714285714</v>
      </c>
      <c r="L302" s="5">
        <v>5.7471264367816001E-2</v>
      </c>
      <c r="M302">
        <v>40330</v>
      </c>
      <c r="N302">
        <f>IF(A301=Emisiones_CO2_CO2eq_LA[[#This Row],[País]],IFERROR(Emisiones_CO2_CO2eq_LA[[#This Row],[UCTUS (kilotoneladas CO₂e)]]-M301,0),0)</f>
        <v>0</v>
      </c>
      <c r="O302" s="5">
        <f>IF(A301=Emisiones_CO2_CO2eq_LA[[#This Row],[País]],IFERROR(((Emisiones_CO2_CO2eq_LA[[#This Row],[UCTUS (kilotoneladas CO₂e)]]-M301)/M301)*100,0),0)</f>
        <v>0</v>
      </c>
      <c r="P302" s="5">
        <v>7.4768261030774896</v>
      </c>
      <c r="Q302">
        <v>0</v>
      </c>
      <c r="R302">
        <f>IF(A301=Emisiones_CO2_CO2eq_LA[[#This Row],[País]],IFERROR(Emisiones_CO2_CO2eq_LA[[#This Row],[Otras Quemas de Combustible (kilotoneladas CO₂e)]]-Q301,0),0)</f>
        <v>0</v>
      </c>
      <c r="S302" s="5">
        <f>IF(A301=Emisiones_CO2_CO2eq_LA[[#This Row],[País]],IFERROR(((Emisiones_CO2_CO2eq_LA[[#This Row],[Otras Quemas de Combustible (kilotoneladas CO₂e)]]-Q301)/Q301)*100,0),0)</f>
        <v>0</v>
      </c>
      <c r="T302" s="6">
        <v>0</v>
      </c>
      <c r="U302">
        <v>1300</v>
      </c>
      <c r="V302">
        <f>IF(A301=Emisiones_CO2_CO2eq_LA[[#This Row],[País]],IFERROR(Emisiones_CO2_CO2eq_LA[[#This Row],[Transporte (kilotoneladas CO₂e)]]-U301,0),0)</f>
        <v>100</v>
      </c>
      <c r="W302" s="5">
        <f>IF(A301=Emisiones_CO2_CO2eq_LA[[#This Row],[País]],IFERROR(((Emisiones_CO2_CO2eq_LA[[#This Row],[Transporte (kilotoneladas CO₂e)]]-U301)/U301)*100,0),0)</f>
        <v>8.3333333333333321</v>
      </c>
      <c r="X302" s="5">
        <v>0.241008527994067</v>
      </c>
      <c r="Y302">
        <v>800</v>
      </c>
      <c r="Z302">
        <f>IF(A301=Emisiones_CO2_CO2eq_LA[[#This Row],[País]],IFERROR(Emisiones_CO2_CO2eq_LA[[#This Row],[Manufactura y Construcción (kilotoneladas CO₂e)]]-Y301,0),0)</f>
        <v>0</v>
      </c>
      <c r="AA302" s="5">
        <f>IF(A301=Emisiones_CO2_CO2eq_LA[[#This Row],[País]],IFERROR(((Emisiones_CO2_CO2eq_LA[[#This Row],[Manufactura y Construcción (kilotoneladas CO₂e)]]-Y301)/Y301)*100,0),0)</f>
        <v>0</v>
      </c>
      <c r="AB302" s="5">
        <v>0.14831294030404099</v>
      </c>
      <c r="AC302">
        <v>0</v>
      </c>
      <c r="AD302">
        <f>IF(A301=Emisiones_CO2_CO2eq_LA[[#This Row],[País]],IFERROR(Emisiones_CO2_CO2eq_LA[[#This Row],[Emisiones Fugitivas (kilotoneladas CO₂e)]]-AC301,0),0)</f>
        <v>0</v>
      </c>
      <c r="AE302" s="5">
        <f>IF(A301=Emisiones_CO2_CO2eq_LA[[#This Row],[País]],IFERROR(((Emisiones_CO2_CO2eq_LA[[#This Row],[Emisiones Fugitivas (kilotoneladas CO₂e)]]-AC301)/AC301)*100,0),0)</f>
        <v>0</v>
      </c>
      <c r="AF302" s="5">
        <v>0</v>
      </c>
      <c r="AG302">
        <v>200</v>
      </c>
      <c r="AH302">
        <f>IF(A301=Emisiones_CO2_CO2eq_LA[[#This Row],[País]],IFERROR(Emisiones_CO2_CO2eq_LA[[#This Row],[Electricidad y Calor (kilotoneladas CO₂e)]]-AG301,0),0)</f>
        <v>100</v>
      </c>
      <c r="AI302" s="5">
        <f>IF(A301=Emisiones_CO2_CO2eq_LA[[#This Row],[País]],IFERROR(((Emisiones_CO2_CO2eq_LA[[#This Row],[Electricidad y Calor (kilotoneladas CO₂e)]]-AG301)/AG301)*100,0),0)</f>
        <v>100</v>
      </c>
      <c r="AJ302" s="5">
        <v>3.7078235076010303E-2</v>
      </c>
    </row>
    <row r="303" spans="1:36" x14ac:dyDescent="0.25">
      <c r="A303" t="s">
        <v>147</v>
      </c>
      <c r="B303" t="s">
        <v>147</v>
      </c>
      <c r="C303" t="s">
        <v>148</v>
      </c>
      <c r="D303">
        <v>1994</v>
      </c>
      <c r="E303">
        <v>300</v>
      </c>
      <c r="F303">
        <f>IF(A302=Emisiones_CO2_CO2eq_LA[[#This Row],[País]],IFERROR(Emisiones_CO2_CO2eq_LA[[#This Row],[Edificios (kilotoneladas CO₂e)]]-E302,0),0)</f>
        <v>0</v>
      </c>
      <c r="G303" s="5">
        <f>IF(A302=Emisiones_CO2_CO2eq_LA[[#This Row],[País]],IFERROR(((Emisiones_CO2_CO2eq_LA[[#This Row],[Edificios (kilotoneladas CO₂e)]]-E302)/E302)*100,0),0)</f>
        <v>0</v>
      </c>
      <c r="H303" s="5">
        <v>5.40637952784285E-2</v>
      </c>
      <c r="I303">
        <v>270</v>
      </c>
      <c r="J303">
        <f>IF(A302=Emisiones_CO2_CO2eq_LA[[#This Row],[País]],IFERROR(Emisiones_CO2_CO2eq_LA[[#This Row],[Industria (kilotoneladas CO₂e)]]-I302,0),0)</f>
        <v>-40</v>
      </c>
      <c r="K303" s="5">
        <f>IF(A302=Emisiones_CO2_CO2eq_LA[[#This Row],[País]],IFERROR(((Emisiones_CO2_CO2eq_LA[[#This Row],[Industria (kilotoneladas CO₂e)]]-I302)/I302)*100,0),0)</f>
        <v>-12.903225806451612</v>
      </c>
      <c r="L303" s="5">
        <v>4.8657415750585603E-2</v>
      </c>
      <c r="M303">
        <v>40330</v>
      </c>
      <c r="N303">
        <f>IF(A302=Emisiones_CO2_CO2eq_LA[[#This Row],[País]],IFERROR(Emisiones_CO2_CO2eq_LA[[#This Row],[UCTUS (kilotoneladas CO₂e)]]-M302,0),0)</f>
        <v>0</v>
      </c>
      <c r="O303" s="5">
        <f>IF(A302=Emisiones_CO2_CO2eq_LA[[#This Row],[País]],IFERROR(((Emisiones_CO2_CO2eq_LA[[#This Row],[UCTUS (kilotoneladas CO₂e)]]-M302)/M302)*100,0),0)</f>
        <v>0</v>
      </c>
      <c r="P303" s="5">
        <v>7.2679762119300699</v>
      </c>
      <c r="Q303">
        <v>0</v>
      </c>
      <c r="R303">
        <f>IF(A302=Emisiones_CO2_CO2eq_LA[[#This Row],[País]],IFERROR(Emisiones_CO2_CO2eq_LA[[#This Row],[Otras Quemas de Combustible (kilotoneladas CO₂e)]]-Q302,0),0)</f>
        <v>0</v>
      </c>
      <c r="S303" s="5">
        <f>IF(A302=Emisiones_CO2_CO2eq_LA[[#This Row],[País]],IFERROR(((Emisiones_CO2_CO2eq_LA[[#This Row],[Otras Quemas de Combustible (kilotoneladas CO₂e)]]-Q302)/Q302)*100,0),0)</f>
        <v>0</v>
      </c>
      <c r="T303" s="6">
        <v>0</v>
      </c>
      <c r="U303">
        <v>1500</v>
      </c>
      <c r="V303">
        <f>IF(A302=Emisiones_CO2_CO2eq_LA[[#This Row],[País]],IFERROR(Emisiones_CO2_CO2eq_LA[[#This Row],[Transporte (kilotoneladas CO₂e)]]-U302,0),0)</f>
        <v>200</v>
      </c>
      <c r="W303" s="5">
        <f>IF(A302=Emisiones_CO2_CO2eq_LA[[#This Row],[País]],IFERROR(((Emisiones_CO2_CO2eq_LA[[#This Row],[Transporte (kilotoneladas CO₂e)]]-U302)/U302)*100,0),0)</f>
        <v>15.384615384615385</v>
      </c>
      <c r="X303" s="5">
        <v>0.27031897639214197</v>
      </c>
      <c r="Y303">
        <v>800</v>
      </c>
      <c r="Z303">
        <f>IF(A302=Emisiones_CO2_CO2eq_LA[[#This Row],[País]],IFERROR(Emisiones_CO2_CO2eq_LA[[#This Row],[Manufactura y Construcción (kilotoneladas CO₂e)]]-Y302,0),0)</f>
        <v>0</v>
      </c>
      <c r="AA303" s="5">
        <f>IF(A302=Emisiones_CO2_CO2eq_LA[[#This Row],[País]],IFERROR(((Emisiones_CO2_CO2eq_LA[[#This Row],[Manufactura y Construcción (kilotoneladas CO₂e)]]-Y302)/Y302)*100,0),0)</f>
        <v>0</v>
      </c>
      <c r="AB303" s="5">
        <v>0.14417012074247601</v>
      </c>
      <c r="AC303">
        <v>0</v>
      </c>
      <c r="AD303">
        <f>IF(A302=Emisiones_CO2_CO2eq_LA[[#This Row],[País]],IFERROR(Emisiones_CO2_CO2eq_LA[[#This Row],[Emisiones Fugitivas (kilotoneladas CO₂e)]]-AC302,0),0)</f>
        <v>0</v>
      </c>
      <c r="AE303" s="5">
        <f>IF(A302=Emisiones_CO2_CO2eq_LA[[#This Row],[País]],IFERROR(((Emisiones_CO2_CO2eq_LA[[#This Row],[Emisiones Fugitivas (kilotoneladas CO₂e)]]-AC302)/AC302)*100,0),0)</f>
        <v>0</v>
      </c>
      <c r="AF303" s="5">
        <v>0</v>
      </c>
      <c r="AG303">
        <v>300</v>
      </c>
      <c r="AH303">
        <f>IF(A302=Emisiones_CO2_CO2eq_LA[[#This Row],[País]],IFERROR(Emisiones_CO2_CO2eq_LA[[#This Row],[Electricidad y Calor (kilotoneladas CO₂e)]]-AG302,0),0)</f>
        <v>100</v>
      </c>
      <c r="AI303" s="5">
        <f>IF(A302=Emisiones_CO2_CO2eq_LA[[#This Row],[País]],IFERROR(((Emisiones_CO2_CO2eq_LA[[#This Row],[Electricidad y Calor (kilotoneladas CO₂e)]]-AG302)/AG302)*100,0),0)</f>
        <v>50</v>
      </c>
      <c r="AJ303" s="5">
        <v>5.40637952784285E-2</v>
      </c>
    </row>
    <row r="304" spans="1:36" x14ac:dyDescent="0.25">
      <c r="A304" t="s">
        <v>147</v>
      </c>
      <c r="B304" t="s">
        <v>147</v>
      </c>
      <c r="C304" t="s">
        <v>148</v>
      </c>
      <c r="D304">
        <v>1995</v>
      </c>
      <c r="E304">
        <v>400</v>
      </c>
      <c r="F304">
        <f>IF(A303=Emisiones_CO2_CO2eq_LA[[#This Row],[País]],IFERROR(Emisiones_CO2_CO2eq_LA[[#This Row],[Edificios (kilotoneladas CO₂e)]]-E303,0),0)</f>
        <v>100</v>
      </c>
      <c r="G304" s="5">
        <f>IF(A303=Emisiones_CO2_CO2eq_LA[[#This Row],[País]],IFERROR(((Emisiones_CO2_CO2eq_LA[[#This Row],[Edificios (kilotoneladas CO₂e)]]-E303)/E303)*100,0),0)</f>
        <v>33.333333333333329</v>
      </c>
      <c r="H304" s="5">
        <v>7.0064809949203E-2</v>
      </c>
      <c r="I304">
        <v>310</v>
      </c>
      <c r="J304">
        <f>IF(A303=Emisiones_CO2_CO2eq_LA[[#This Row],[País]],IFERROR(Emisiones_CO2_CO2eq_LA[[#This Row],[Industria (kilotoneladas CO₂e)]]-I303,0),0)</f>
        <v>40</v>
      </c>
      <c r="K304" s="5">
        <f>IF(A303=Emisiones_CO2_CO2eq_LA[[#This Row],[País]],IFERROR(((Emisiones_CO2_CO2eq_LA[[#This Row],[Industria (kilotoneladas CO₂e)]]-I303)/I303)*100,0),0)</f>
        <v>14.814814814814813</v>
      </c>
      <c r="L304" s="5">
        <v>5.4300227710632303E-2</v>
      </c>
      <c r="M304">
        <v>40330</v>
      </c>
      <c r="N304">
        <f>IF(A303=Emisiones_CO2_CO2eq_LA[[#This Row],[País]],IFERROR(Emisiones_CO2_CO2eq_LA[[#This Row],[UCTUS (kilotoneladas CO₂e)]]-M303,0),0)</f>
        <v>0</v>
      </c>
      <c r="O304" s="5">
        <f>IF(A303=Emisiones_CO2_CO2eq_LA[[#This Row],[País]],IFERROR(((Emisiones_CO2_CO2eq_LA[[#This Row],[UCTUS (kilotoneladas CO₂e)]]-M303)/M303)*100,0),0)</f>
        <v>0</v>
      </c>
      <c r="P304" s="5">
        <v>7.0642844631283896</v>
      </c>
      <c r="Q304">
        <v>0</v>
      </c>
      <c r="R304">
        <f>IF(A303=Emisiones_CO2_CO2eq_LA[[#This Row],[País]],IFERROR(Emisiones_CO2_CO2eq_LA[[#This Row],[Otras Quemas de Combustible (kilotoneladas CO₂e)]]-Q303,0),0)</f>
        <v>0</v>
      </c>
      <c r="S304" s="5">
        <f>IF(A303=Emisiones_CO2_CO2eq_LA[[#This Row],[País]],IFERROR(((Emisiones_CO2_CO2eq_LA[[#This Row],[Otras Quemas de Combustible (kilotoneladas CO₂e)]]-Q303)/Q303)*100,0),0)</f>
        <v>0</v>
      </c>
      <c r="T304" s="6">
        <v>0</v>
      </c>
      <c r="U304">
        <v>1500</v>
      </c>
      <c r="V304">
        <f>IF(A303=Emisiones_CO2_CO2eq_LA[[#This Row],[País]],IFERROR(Emisiones_CO2_CO2eq_LA[[#This Row],[Transporte (kilotoneladas CO₂e)]]-U303,0),0)</f>
        <v>0</v>
      </c>
      <c r="W304" s="5">
        <f>IF(A303=Emisiones_CO2_CO2eq_LA[[#This Row],[País]],IFERROR(((Emisiones_CO2_CO2eq_LA[[#This Row],[Transporte (kilotoneladas CO₂e)]]-U303)/U303)*100,0),0)</f>
        <v>0</v>
      </c>
      <c r="X304" s="5">
        <v>0.26274303730951099</v>
      </c>
      <c r="Y304">
        <v>700</v>
      </c>
      <c r="Z304">
        <f>IF(A303=Emisiones_CO2_CO2eq_LA[[#This Row],[País]],IFERROR(Emisiones_CO2_CO2eq_LA[[#This Row],[Manufactura y Construcción (kilotoneladas CO₂e)]]-Y303,0),0)</f>
        <v>-100</v>
      </c>
      <c r="AA304" s="5">
        <f>IF(A303=Emisiones_CO2_CO2eq_LA[[#This Row],[País]],IFERROR(((Emisiones_CO2_CO2eq_LA[[#This Row],[Manufactura y Construcción (kilotoneladas CO₂e)]]-Y303)/Y303)*100,0),0)</f>
        <v>-12.5</v>
      </c>
      <c r="AB304" s="5">
        <v>0.122613417411105</v>
      </c>
      <c r="AC304">
        <v>0</v>
      </c>
      <c r="AD304">
        <f>IF(A303=Emisiones_CO2_CO2eq_LA[[#This Row],[País]],IFERROR(Emisiones_CO2_CO2eq_LA[[#This Row],[Emisiones Fugitivas (kilotoneladas CO₂e)]]-AC303,0),0)</f>
        <v>0</v>
      </c>
      <c r="AE304" s="5">
        <f>IF(A303=Emisiones_CO2_CO2eq_LA[[#This Row],[País]],IFERROR(((Emisiones_CO2_CO2eq_LA[[#This Row],[Emisiones Fugitivas (kilotoneladas CO₂e)]]-AC303)/AC303)*100,0),0)</f>
        <v>0</v>
      </c>
      <c r="AF304" s="5">
        <v>0</v>
      </c>
      <c r="AG304">
        <v>900</v>
      </c>
      <c r="AH304">
        <f>IF(A303=Emisiones_CO2_CO2eq_LA[[#This Row],[País]],IFERROR(Emisiones_CO2_CO2eq_LA[[#This Row],[Electricidad y Calor (kilotoneladas CO₂e)]]-AG303,0),0)</f>
        <v>600</v>
      </c>
      <c r="AI304" s="5">
        <f>IF(A303=Emisiones_CO2_CO2eq_LA[[#This Row],[País]],IFERROR(((Emisiones_CO2_CO2eq_LA[[#This Row],[Electricidad y Calor (kilotoneladas CO₂e)]]-AG303)/AG303)*100,0),0)</f>
        <v>200</v>
      </c>
      <c r="AJ304" s="5">
        <v>0.15764582238570601</v>
      </c>
    </row>
    <row r="305" spans="1:36" x14ac:dyDescent="0.25">
      <c r="A305" t="s">
        <v>147</v>
      </c>
      <c r="B305" t="s">
        <v>147</v>
      </c>
      <c r="C305" t="s">
        <v>148</v>
      </c>
      <c r="D305">
        <v>1996</v>
      </c>
      <c r="E305">
        <v>400</v>
      </c>
      <c r="F305">
        <f>IF(A304=Emisiones_CO2_CO2eq_LA[[#This Row],[País]],IFERROR(Emisiones_CO2_CO2eq_LA[[#This Row],[Edificios (kilotoneladas CO₂e)]]-E304,0),0)</f>
        <v>0</v>
      </c>
      <c r="G305" s="5">
        <f>IF(A304=Emisiones_CO2_CO2eq_LA[[#This Row],[País]],IFERROR(((Emisiones_CO2_CO2eq_LA[[#This Row],[Edificios (kilotoneladas CO₂e)]]-E304)/E304)*100,0),0)</f>
        <v>0</v>
      </c>
      <c r="H305" s="5">
        <v>6.8085106382978697E-2</v>
      </c>
      <c r="I305">
        <v>410</v>
      </c>
      <c r="J305">
        <f>IF(A304=Emisiones_CO2_CO2eq_LA[[#This Row],[País]],IFERROR(Emisiones_CO2_CO2eq_LA[[#This Row],[Industria (kilotoneladas CO₂e)]]-I304,0),0)</f>
        <v>100</v>
      </c>
      <c r="K305" s="5">
        <f>IF(A304=Emisiones_CO2_CO2eq_LA[[#This Row],[País]],IFERROR(((Emisiones_CO2_CO2eq_LA[[#This Row],[Industria (kilotoneladas CO₂e)]]-I304)/I304)*100,0),0)</f>
        <v>32.258064516129032</v>
      </c>
      <c r="L305" s="5">
        <v>6.9787234042553103E-2</v>
      </c>
      <c r="M305">
        <v>40330</v>
      </c>
      <c r="N305">
        <f>IF(A304=Emisiones_CO2_CO2eq_LA[[#This Row],[País]],IFERROR(Emisiones_CO2_CO2eq_LA[[#This Row],[UCTUS (kilotoneladas CO₂e)]]-M304,0),0)</f>
        <v>0</v>
      </c>
      <c r="O305" s="5">
        <f>IF(A304=Emisiones_CO2_CO2eq_LA[[#This Row],[País]],IFERROR(((Emisiones_CO2_CO2eq_LA[[#This Row],[UCTUS (kilotoneladas CO₂e)]]-M304)/M304)*100,0),0)</f>
        <v>0</v>
      </c>
      <c r="P305" s="5">
        <v>6.86468085106383</v>
      </c>
      <c r="Q305">
        <v>0</v>
      </c>
      <c r="R305">
        <f>IF(A304=Emisiones_CO2_CO2eq_LA[[#This Row],[País]],IFERROR(Emisiones_CO2_CO2eq_LA[[#This Row],[Otras Quemas de Combustible (kilotoneladas CO₂e)]]-Q304,0),0)</f>
        <v>0</v>
      </c>
      <c r="S305" s="5">
        <f>IF(A304=Emisiones_CO2_CO2eq_LA[[#This Row],[País]],IFERROR(((Emisiones_CO2_CO2eq_LA[[#This Row],[Otras Quemas de Combustible (kilotoneladas CO₂e)]]-Q304)/Q304)*100,0),0)</f>
        <v>0</v>
      </c>
      <c r="T305" s="6">
        <v>0</v>
      </c>
      <c r="U305">
        <v>1500</v>
      </c>
      <c r="V305">
        <f>IF(A304=Emisiones_CO2_CO2eq_LA[[#This Row],[País]],IFERROR(Emisiones_CO2_CO2eq_LA[[#This Row],[Transporte (kilotoneladas CO₂e)]]-U304,0),0)</f>
        <v>0</v>
      </c>
      <c r="W305" s="5">
        <f>IF(A304=Emisiones_CO2_CO2eq_LA[[#This Row],[País]],IFERROR(((Emisiones_CO2_CO2eq_LA[[#This Row],[Transporte (kilotoneladas CO₂e)]]-U304)/U304)*100,0),0)</f>
        <v>0</v>
      </c>
      <c r="X305" s="5">
        <v>0.25531914893617003</v>
      </c>
      <c r="Y305">
        <v>900</v>
      </c>
      <c r="Z305">
        <f>IF(A304=Emisiones_CO2_CO2eq_LA[[#This Row],[País]],IFERROR(Emisiones_CO2_CO2eq_LA[[#This Row],[Manufactura y Construcción (kilotoneladas CO₂e)]]-Y304,0),0)</f>
        <v>200</v>
      </c>
      <c r="AA305" s="5">
        <f>IF(A304=Emisiones_CO2_CO2eq_LA[[#This Row],[País]],IFERROR(((Emisiones_CO2_CO2eq_LA[[#This Row],[Manufactura y Construcción (kilotoneladas CO₂e)]]-Y304)/Y304)*100,0),0)</f>
        <v>28.571428571428569</v>
      </c>
      <c r="AB305" s="5">
        <v>0.15319148936170199</v>
      </c>
      <c r="AC305">
        <v>0</v>
      </c>
      <c r="AD305">
        <f>IF(A304=Emisiones_CO2_CO2eq_LA[[#This Row],[País]],IFERROR(Emisiones_CO2_CO2eq_LA[[#This Row],[Emisiones Fugitivas (kilotoneladas CO₂e)]]-AC304,0),0)</f>
        <v>0</v>
      </c>
      <c r="AE305" s="5">
        <f>IF(A304=Emisiones_CO2_CO2eq_LA[[#This Row],[País]],IFERROR(((Emisiones_CO2_CO2eq_LA[[#This Row],[Emisiones Fugitivas (kilotoneladas CO₂e)]]-AC304)/AC304)*100,0),0)</f>
        <v>0</v>
      </c>
      <c r="AF305" s="5">
        <v>0</v>
      </c>
      <c r="AG305">
        <v>700</v>
      </c>
      <c r="AH305">
        <f>IF(A304=Emisiones_CO2_CO2eq_LA[[#This Row],[País]],IFERROR(Emisiones_CO2_CO2eq_LA[[#This Row],[Electricidad y Calor (kilotoneladas CO₂e)]]-AG304,0),0)</f>
        <v>-200</v>
      </c>
      <c r="AI305" s="5">
        <f>IF(A304=Emisiones_CO2_CO2eq_LA[[#This Row],[País]],IFERROR(((Emisiones_CO2_CO2eq_LA[[#This Row],[Electricidad y Calor (kilotoneladas CO₂e)]]-AG304)/AG304)*100,0),0)</f>
        <v>-22.222222222222221</v>
      </c>
      <c r="AJ305" s="5">
        <v>0.11914893617021199</v>
      </c>
    </row>
    <row r="306" spans="1:36" x14ac:dyDescent="0.25">
      <c r="A306" t="s">
        <v>147</v>
      </c>
      <c r="B306" t="s">
        <v>147</v>
      </c>
      <c r="C306" t="s">
        <v>148</v>
      </c>
      <c r="D306">
        <v>1997</v>
      </c>
      <c r="E306">
        <v>400</v>
      </c>
      <c r="F306">
        <f>IF(A305=Emisiones_CO2_CO2eq_LA[[#This Row],[País]],IFERROR(Emisiones_CO2_CO2eq_LA[[#This Row],[Edificios (kilotoneladas CO₂e)]]-E305,0),0)</f>
        <v>0</v>
      </c>
      <c r="G306" s="5">
        <f>IF(A305=Emisiones_CO2_CO2eq_LA[[#This Row],[País]],IFERROR(((Emisiones_CO2_CO2eq_LA[[#This Row],[Edificios (kilotoneladas CO₂e)]]-E305)/E305)*100,0),0)</f>
        <v>0</v>
      </c>
      <c r="H306" s="5">
        <v>6.6159444260668193E-2</v>
      </c>
      <c r="I306">
        <v>450</v>
      </c>
      <c r="J306">
        <f>IF(A305=Emisiones_CO2_CO2eq_LA[[#This Row],[País]],IFERROR(Emisiones_CO2_CO2eq_LA[[#This Row],[Industria (kilotoneladas CO₂e)]]-I305,0),0)</f>
        <v>40</v>
      </c>
      <c r="K306" s="5">
        <f>IF(A305=Emisiones_CO2_CO2eq_LA[[#This Row],[País]],IFERROR(((Emisiones_CO2_CO2eq_LA[[#This Row],[Industria (kilotoneladas CO₂e)]]-I305)/I305)*100,0),0)</f>
        <v>9.7560975609756095</v>
      </c>
      <c r="L306" s="5">
        <v>7.4429374793251707E-2</v>
      </c>
      <c r="M306">
        <v>40330</v>
      </c>
      <c r="N306">
        <f>IF(A305=Emisiones_CO2_CO2eq_LA[[#This Row],[País]],IFERROR(Emisiones_CO2_CO2eq_LA[[#This Row],[UCTUS (kilotoneladas CO₂e)]]-M305,0),0)</f>
        <v>0</v>
      </c>
      <c r="O306" s="5">
        <f>IF(A305=Emisiones_CO2_CO2eq_LA[[#This Row],[País]],IFERROR(((Emisiones_CO2_CO2eq_LA[[#This Row],[UCTUS (kilotoneladas CO₂e)]]-M305)/M305)*100,0),0)</f>
        <v>0</v>
      </c>
      <c r="P306" s="5">
        <v>6.6705259675818702</v>
      </c>
      <c r="Q306">
        <v>0</v>
      </c>
      <c r="R306">
        <f>IF(A305=Emisiones_CO2_CO2eq_LA[[#This Row],[País]],IFERROR(Emisiones_CO2_CO2eq_LA[[#This Row],[Otras Quemas de Combustible (kilotoneladas CO₂e)]]-Q305,0),0)</f>
        <v>0</v>
      </c>
      <c r="S306" s="5">
        <f>IF(A305=Emisiones_CO2_CO2eq_LA[[#This Row],[País]],IFERROR(((Emisiones_CO2_CO2eq_LA[[#This Row],[Otras Quemas de Combustible (kilotoneladas CO₂e)]]-Q305)/Q305)*100,0),0)</f>
        <v>0</v>
      </c>
      <c r="T306" s="6">
        <v>0</v>
      </c>
      <c r="U306">
        <v>1600</v>
      </c>
      <c r="V306">
        <f>IF(A305=Emisiones_CO2_CO2eq_LA[[#This Row],[País]],IFERROR(Emisiones_CO2_CO2eq_LA[[#This Row],[Transporte (kilotoneladas CO₂e)]]-U305,0),0)</f>
        <v>100</v>
      </c>
      <c r="W306" s="5">
        <f>IF(A305=Emisiones_CO2_CO2eq_LA[[#This Row],[País]],IFERROR(((Emisiones_CO2_CO2eq_LA[[#This Row],[Transporte (kilotoneladas CO₂e)]]-U305)/U305)*100,0),0)</f>
        <v>6.666666666666667</v>
      </c>
      <c r="X306" s="5">
        <v>0.264637777042672</v>
      </c>
      <c r="Y306">
        <v>700</v>
      </c>
      <c r="Z306">
        <f>IF(A305=Emisiones_CO2_CO2eq_LA[[#This Row],[País]],IFERROR(Emisiones_CO2_CO2eq_LA[[#This Row],[Manufactura y Construcción (kilotoneladas CO₂e)]]-Y305,0),0)</f>
        <v>-200</v>
      </c>
      <c r="AA306" s="5">
        <f>IF(A305=Emisiones_CO2_CO2eq_LA[[#This Row],[País]],IFERROR(((Emisiones_CO2_CO2eq_LA[[#This Row],[Manufactura y Construcción (kilotoneladas CO₂e)]]-Y305)/Y305)*100,0),0)</f>
        <v>-22.222222222222221</v>
      </c>
      <c r="AB306" s="5">
        <v>0.115779027456169</v>
      </c>
      <c r="AC306">
        <v>0</v>
      </c>
      <c r="AD306">
        <f>IF(A305=Emisiones_CO2_CO2eq_LA[[#This Row],[País]],IFERROR(Emisiones_CO2_CO2eq_LA[[#This Row],[Emisiones Fugitivas (kilotoneladas CO₂e)]]-AC305,0),0)</f>
        <v>0</v>
      </c>
      <c r="AE306" s="5">
        <f>IF(A305=Emisiones_CO2_CO2eq_LA[[#This Row],[País]],IFERROR(((Emisiones_CO2_CO2eq_LA[[#This Row],[Emisiones Fugitivas (kilotoneladas CO₂e)]]-AC305)/AC305)*100,0),0)</f>
        <v>0</v>
      </c>
      <c r="AF306" s="5">
        <v>0</v>
      </c>
      <c r="AG306">
        <v>900</v>
      </c>
      <c r="AH306">
        <f>IF(A305=Emisiones_CO2_CO2eq_LA[[#This Row],[País]],IFERROR(Emisiones_CO2_CO2eq_LA[[#This Row],[Electricidad y Calor (kilotoneladas CO₂e)]]-AG305,0),0)</f>
        <v>200</v>
      </c>
      <c r="AI306" s="5">
        <f>IF(A305=Emisiones_CO2_CO2eq_LA[[#This Row],[País]],IFERROR(((Emisiones_CO2_CO2eq_LA[[#This Row],[Electricidad y Calor (kilotoneladas CO₂e)]]-AG305)/AG305)*100,0),0)</f>
        <v>28.571428571428569</v>
      </c>
      <c r="AJ306" s="5">
        <v>0.148858749586503</v>
      </c>
    </row>
    <row r="307" spans="1:36" x14ac:dyDescent="0.25">
      <c r="A307" t="s">
        <v>147</v>
      </c>
      <c r="B307" t="s">
        <v>147</v>
      </c>
      <c r="C307" t="s">
        <v>148</v>
      </c>
      <c r="D307">
        <v>1998</v>
      </c>
      <c r="E307">
        <v>400</v>
      </c>
      <c r="F307">
        <f>IF(A306=Emisiones_CO2_CO2eq_LA[[#This Row],[País]],IFERROR(Emisiones_CO2_CO2eq_LA[[#This Row],[Edificios (kilotoneladas CO₂e)]]-E306,0),0)</f>
        <v>0</v>
      </c>
      <c r="G307" s="5">
        <f>IF(A306=Emisiones_CO2_CO2eq_LA[[#This Row],[País]],IFERROR(((Emisiones_CO2_CO2eq_LA[[#This Row],[Edificios (kilotoneladas CO₂e)]]-E306)/E306)*100,0),0)</f>
        <v>0</v>
      </c>
      <c r="H307" s="5">
        <v>6.4308681672025705E-2</v>
      </c>
      <c r="I307">
        <v>380</v>
      </c>
      <c r="J307">
        <f>IF(A306=Emisiones_CO2_CO2eq_LA[[#This Row],[País]],IFERROR(Emisiones_CO2_CO2eq_LA[[#This Row],[Industria (kilotoneladas CO₂e)]]-I306,0),0)</f>
        <v>-70</v>
      </c>
      <c r="K307" s="5">
        <f>IF(A306=Emisiones_CO2_CO2eq_LA[[#This Row],[País]],IFERROR(((Emisiones_CO2_CO2eq_LA[[#This Row],[Industria (kilotoneladas CO₂e)]]-I306)/I306)*100,0),0)</f>
        <v>-15.555555555555555</v>
      </c>
      <c r="L307" s="5">
        <v>6.1093247588424403E-2</v>
      </c>
      <c r="M307">
        <v>40330</v>
      </c>
      <c r="N307">
        <f>IF(A306=Emisiones_CO2_CO2eq_LA[[#This Row],[País]],IFERROR(Emisiones_CO2_CO2eq_LA[[#This Row],[UCTUS (kilotoneladas CO₂e)]]-M306,0),0)</f>
        <v>0</v>
      </c>
      <c r="O307" s="5">
        <f>IF(A306=Emisiones_CO2_CO2eq_LA[[#This Row],[País]],IFERROR(((Emisiones_CO2_CO2eq_LA[[#This Row],[UCTUS (kilotoneladas CO₂e)]]-M306)/M306)*100,0),0)</f>
        <v>0</v>
      </c>
      <c r="P307" s="5">
        <v>6.4839228295819904</v>
      </c>
      <c r="Q307">
        <v>0</v>
      </c>
      <c r="R307">
        <f>IF(A306=Emisiones_CO2_CO2eq_LA[[#This Row],[País]],IFERROR(Emisiones_CO2_CO2eq_LA[[#This Row],[Otras Quemas de Combustible (kilotoneladas CO₂e)]]-Q306,0),0)</f>
        <v>0</v>
      </c>
      <c r="S307" s="5">
        <f>IF(A306=Emisiones_CO2_CO2eq_LA[[#This Row],[País]],IFERROR(((Emisiones_CO2_CO2eq_LA[[#This Row],[Otras Quemas de Combustible (kilotoneladas CO₂e)]]-Q306)/Q306)*100,0),0)</f>
        <v>0</v>
      </c>
      <c r="T307" s="6">
        <v>0</v>
      </c>
      <c r="U307">
        <v>1800</v>
      </c>
      <c r="V307">
        <f>IF(A306=Emisiones_CO2_CO2eq_LA[[#This Row],[País]],IFERROR(Emisiones_CO2_CO2eq_LA[[#This Row],[Transporte (kilotoneladas CO₂e)]]-U306,0),0)</f>
        <v>200</v>
      </c>
      <c r="W307" s="5">
        <f>IF(A306=Emisiones_CO2_CO2eq_LA[[#This Row],[País]],IFERROR(((Emisiones_CO2_CO2eq_LA[[#This Row],[Transporte (kilotoneladas CO₂e)]]-U306)/U306)*100,0),0)</f>
        <v>12.5</v>
      </c>
      <c r="X307" s="5">
        <v>0.28938906752411497</v>
      </c>
      <c r="Y307">
        <v>800</v>
      </c>
      <c r="Z307">
        <f>IF(A306=Emisiones_CO2_CO2eq_LA[[#This Row],[País]],IFERROR(Emisiones_CO2_CO2eq_LA[[#This Row],[Manufactura y Construcción (kilotoneladas CO₂e)]]-Y306,0),0)</f>
        <v>100</v>
      </c>
      <c r="AA307" s="5">
        <f>IF(A306=Emisiones_CO2_CO2eq_LA[[#This Row],[País]],IFERROR(((Emisiones_CO2_CO2eq_LA[[#This Row],[Manufactura y Construcción (kilotoneladas CO₂e)]]-Y306)/Y306)*100,0),0)</f>
        <v>14.285714285714285</v>
      </c>
      <c r="AB307" s="5">
        <v>0.12861736334405099</v>
      </c>
      <c r="AC307">
        <v>0</v>
      </c>
      <c r="AD307">
        <f>IF(A306=Emisiones_CO2_CO2eq_LA[[#This Row],[País]],IFERROR(Emisiones_CO2_CO2eq_LA[[#This Row],[Emisiones Fugitivas (kilotoneladas CO₂e)]]-AC306,0),0)</f>
        <v>0</v>
      </c>
      <c r="AE307" s="5">
        <f>IF(A306=Emisiones_CO2_CO2eq_LA[[#This Row],[País]],IFERROR(((Emisiones_CO2_CO2eq_LA[[#This Row],[Emisiones Fugitivas (kilotoneladas CO₂e)]]-AC306)/AC306)*100,0),0)</f>
        <v>0</v>
      </c>
      <c r="AF307" s="5">
        <v>0</v>
      </c>
      <c r="AG307">
        <v>1300</v>
      </c>
      <c r="AH307">
        <f>IF(A306=Emisiones_CO2_CO2eq_LA[[#This Row],[País]],IFERROR(Emisiones_CO2_CO2eq_LA[[#This Row],[Electricidad y Calor (kilotoneladas CO₂e)]]-AG306,0),0)</f>
        <v>400</v>
      </c>
      <c r="AI307" s="5">
        <f>IF(A306=Emisiones_CO2_CO2eq_LA[[#This Row],[País]],IFERROR(((Emisiones_CO2_CO2eq_LA[[#This Row],[Electricidad y Calor (kilotoneladas CO₂e)]]-AG306)/AG306)*100,0),0)</f>
        <v>44.444444444444443</v>
      </c>
      <c r="AJ307" s="5">
        <v>0.20900321543408301</v>
      </c>
    </row>
    <row r="308" spans="1:36" x14ac:dyDescent="0.25">
      <c r="A308" t="s">
        <v>147</v>
      </c>
      <c r="B308" t="s">
        <v>147</v>
      </c>
      <c r="C308" t="s">
        <v>148</v>
      </c>
      <c r="D308">
        <v>1999</v>
      </c>
      <c r="E308">
        <v>400</v>
      </c>
      <c r="F308">
        <f>IF(A307=Emisiones_CO2_CO2eq_LA[[#This Row],[País]],IFERROR(Emisiones_CO2_CO2eq_LA[[#This Row],[Edificios (kilotoneladas CO₂e)]]-E307,0),0)</f>
        <v>0</v>
      </c>
      <c r="G308" s="5">
        <f>IF(A307=Emisiones_CO2_CO2eq_LA[[#This Row],[País]],IFERROR(((Emisiones_CO2_CO2eq_LA[[#This Row],[Edificios (kilotoneladas CO₂e)]]-E307)/E307)*100,0),0)</f>
        <v>0</v>
      </c>
      <c r="H308" s="5">
        <v>6.2529310614350395E-2</v>
      </c>
      <c r="I308">
        <v>420</v>
      </c>
      <c r="J308">
        <f>IF(A307=Emisiones_CO2_CO2eq_LA[[#This Row],[País]],IFERROR(Emisiones_CO2_CO2eq_LA[[#This Row],[Industria (kilotoneladas CO₂e)]]-I307,0),0)</f>
        <v>40</v>
      </c>
      <c r="K308" s="5">
        <f>IF(A307=Emisiones_CO2_CO2eq_LA[[#This Row],[País]],IFERROR(((Emisiones_CO2_CO2eq_LA[[#This Row],[Industria (kilotoneladas CO₂e)]]-I307)/I307)*100,0),0)</f>
        <v>10.526315789473683</v>
      </c>
      <c r="L308" s="5">
        <v>6.5655776145067998E-2</v>
      </c>
      <c r="M308">
        <v>40330</v>
      </c>
      <c r="N308">
        <f>IF(A307=Emisiones_CO2_CO2eq_LA[[#This Row],[País]],IFERROR(Emisiones_CO2_CO2eq_LA[[#This Row],[UCTUS (kilotoneladas CO₂e)]]-M307,0),0)</f>
        <v>0</v>
      </c>
      <c r="O308" s="5">
        <f>IF(A307=Emisiones_CO2_CO2eq_LA[[#This Row],[País]],IFERROR(((Emisiones_CO2_CO2eq_LA[[#This Row],[UCTUS (kilotoneladas CO₂e)]]-M307)/M307)*100,0),0)</f>
        <v>0</v>
      </c>
      <c r="P308" s="5">
        <v>6.3045177426918801</v>
      </c>
      <c r="Q308">
        <v>0</v>
      </c>
      <c r="R308">
        <f>IF(A307=Emisiones_CO2_CO2eq_LA[[#This Row],[País]],IFERROR(Emisiones_CO2_CO2eq_LA[[#This Row],[Otras Quemas de Combustible (kilotoneladas CO₂e)]]-Q307,0),0)</f>
        <v>0</v>
      </c>
      <c r="S308" s="5">
        <f>IF(A307=Emisiones_CO2_CO2eq_LA[[#This Row],[País]],IFERROR(((Emisiones_CO2_CO2eq_LA[[#This Row],[Otras Quemas de Combustible (kilotoneladas CO₂e)]]-Q307)/Q307)*100,0),0)</f>
        <v>0</v>
      </c>
      <c r="T308" s="6">
        <v>0</v>
      </c>
      <c r="U308">
        <v>2100</v>
      </c>
      <c r="V308">
        <f>IF(A307=Emisiones_CO2_CO2eq_LA[[#This Row],[País]],IFERROR(Emisiones_CO2_CO2eq_LA[[#This Row],[Transporte (kilotoneladas CO₂e)]]-U307,0),0)</f>
        <v>300</v>
      </c>
      <c r="W308" s="5">
        <f>IF(A307=Emisiones_CO2_CO2eq_LA[[#This Row],[País]],IFERROR(((Emisiones_CO2_CO2eq_LA[[#This Row],[Transporte (kilotoneladas CO₂e)]]-U307)/U307)*100,0),0)</f>
        <v>16.666666666666664</v>
      </c>
      <c r="X308" s="5">
        <v>0.32827888072534001</v>
      </c>
      <c r="Y308">
        <v>1000</v>
      </c>
      <c r="Z308">
        <f>IF(A307=Emisiones_CO2_CO2eq_LA[[#This Row],[País]],IFERROR(Emisiones_CO2_CO2eq_LA[[#This Row],[Manufactura y Construcción (kilotoneladas CO₂e)]]-Y307,0),0)</f>
        <v>200</v>
      </c>
      <c r="AA308" s="5">
        <f>IF(A307=Emisiones_CO2_CO2eq_LA[[#This Row],[País]],IFERROR(((Emisiones_CO2_CO2eq_LA[[#This Row],[Manufactura y Construcción (kilotoneladas CO₂e)]]-Y307)/Y307)*100,0),0)</f>
        <v>25</v>
      </c>
      <c r="AB308" s="5">
        <v>0.15632327653587599</v>
      </c>
      <c r="AC308">
        <v>0</v>
      </c>
      <c r="AD308">
        <f>IF(A307=Emisiones_CO2_CO2eq_LA[[#This Row],[País]],IFERROR(Emisiones_CO2_CO2eq_LA[[#This Row],[Emisiones Fugitivas (kilotoneladas CO₂e)]]-AC307,0),0)</f>
        <v>0</v>
      </c>
      <c r="AE308" s="5">
        <f>IF(A307=Emisiones_CO2_CO2eq_LA[[#This Row],[País]],IFERROR(((Emisiones_CO2_CO2eq_LA[[#This Row],[Emisiones Fugitivas (kilotoneladas CO₂e)]]-AC307)/AC307)*100,0),0)</f>
        <v>0</v>
      </c>
      <c r="AF308" s="5">
        <v>0</v>
      </c>
      <c r="AG308">
        <v>800</v>
      </c>
      <c r="AH308">
        <f>IF(A307=Emisiones_CO2_CO2eq_LA[[#This Row],[País]],IFERROR(Emisiones_CO2_CO2eq_LA[[#This Row],[Electricidad y Calor (kilotoneladas CO₂e)]]-AG307,0),0)</f>
        <v>-500</v>
      </c>
      <c r="AI308" s="5">
        <f>IF(A307=Emisiones_CO2_CO2eq_LA[[#This Row],[País]],IFERROR(((Emisiones_CO2_CO2eq_LA[[#This Row],[Electricidad y Calor (kilotoneladas CO₂e)]]-AG307)/AG307)*100,0),0)</f>
        <v>-38.461538461538467</v>
      </c>
      <c r="AJ308" s="5">
        <v>0.12505862122870001</v>
      </c>
    </row>
    <row r="309" spans="1:36" x14ac:dyDescent="0.25">
      <c r="A309" t="s">
        <v>147</v>
      </c>
      <c r="B309" t="s">
        <v>147</v>
      </c>
      <c r="C309" t="s">
        <v>148</v>
      </c>
      <c r="D309">
        <v>2000</v>
      </c>
      <c r="E309">
        <v>300</v>
      </c>
      <c r="F309">
        <f>IF(A308=Emisiones_CO2_CO2eq_LA[[#This Row],[País]],IFERROR(Emisiones_CO2_CO2eq_LA[[#This Row],[Edificios (kilotoneladas CO₂e)]]-E308,0),0)</f>
        <v>-100</v>
      </c>
      <c r="G309" s="5">
        <f>IF(A308=Emisiones_CO2_CO2eq_LA[[#This Row],[País]],IFERROR(((Emisiones_CO2_CO2eq_LA[[#This Row],[Edificios (kilotoneladas CO₂e)]]-E308)/E308)*100,0),0)</f>
        <v>-25</v>
      </c>
      <c r="H309" s="5">
        <v>4.5627376425855501E-2</v>
      </c>
      <c r="I309">
        <v>550</v>
      </c>
      <c r="J309">
        <f>IF(A308=Emisiones_CO2_CO2eq_LA[[#This Row],[País]],IFERROR(Emisiones_CO2_CO2eq_LA[[#This Row],[Industria (kilotoneladas CO₂e)]]-I308,0),0)</f>
        <v>130</v>
      </c>
      <c r="K309" s="5">
        <f>IF(A308=Emisiones_CO2_CO2eq_LA[[#This Row],[País]],IFERROR(((Emisiones_CO2_CO2eq_LA[[#This Row],[Industria (kilotoneladas CO₂e)]]-I308)/I308)*100,0),0)</f>
        <v>30.952380952380953</v>
      </c>
      <c r="L309" s="5">
        <v>8.3650190114068407E-2</v>
      </c>
      <c r="M309">
        <v>40330</v>
      </c>
      <c r="N309">
        <f>IF(A308=Emisiones_CO2_CO2eq_LA[[#This Row],[País]],IFERROR(Emisiones_CO2_CO2eq_LA[[#This Row],[UCTUS (kilotoneladas CO₂e)]]-M308,0),0)</f>
        <v>0</v>
      </c>
      <c r="O309" s="5">
        <f>IF(A308=Emisiones_CO2_CO2eq_LA[[#This Row],[País]],IFERROR(((Emisiones_CO2_CO2eq_LA[[#This Row],[UCTUS (kilotoneladas CO₂e)]]-M308)/M308)*100,0),0)</f>
        <v>0</v>
      </c>
      <c r="P309" s="5">
        <v>6.1338403041825096</v>
      </c>
      <c r="Q309">
        <v>0</v>
      </c>
      <c r="R309">
        <f>IF(A308=Emisiones_CO2_CO2eq_LA[[#This Row],[País]],IFERROR(Emisiones_CO2_CO2eq_LA[[#This Row],[Otras Quemas de Combustible (kilotoneladas CO₂e)]]-Q308,0),0)</f>
        <v>0</v>
      </c>
      <c r="S309" s="5">
        <f>IF(A308=Emisiones_CO2_CO2eq_LA[[#This Row],[País]],IFERROR(((Emisiones_CO2_CO2eq_LA[[#This Row],[Otras Quemas de Combustible (kilotoneladas CO₂e)]]-Q308)/Q308)*100,0),0)</f>
        <v>0</v>
      </c>
      <c r="T309" s="6">
        <v>0</v>
      </c>
      <c r="U309">
        <v>2100</v>
      </c>
      <c r="V309">
        <f>IF(A308=Emisiones_CO2_CO2eq_LA[[#This Row],[País]],IFERROR(Emisiones_CO2_CO2eq_LA[[#This Row],[Transporte (kilotoneladas CO₂e)]]-U308,0),0)</f>
        <v>0</v>
      </c>
      <c r="W309" s="5">
        <f>IF(A308=Emisiones_CO2_CO2eq_LA[[#This Row],[País]],IFERROR(((Emisiones_CO2_CO2eq_LA[[#This Row],[Transporte (kilotoneladas CO₂e)]]-U308)/U308)*100,0),0)</f>
        <v>0</v>
      </c>
      <c r="X309" s="5">
        <v>0.31939163498098799</v>
      </c>
      <c r="Y309">
        <v>1000</v>
      </c>
      <c r="Z309">
        <f>IF(A308=Emisiones_CO2_CO2eq_LA[[#This Row],[País]],IFERROR(Emisiones_CO2_CO2eq_LA[[#This Row],[Manufactura y Construcción (kilotoneladas CO₂e)]]-Y308,0),0)</f>
        <v>0</v>
      </c>
      <c r="AA309" s="5">
        <f>IF(A308=Emisiones_CO2_CO2eq_LA[[#This Row],[País]],IFERROR(((Emisiones_CO2_CO2eq_LA[[#This Row],[Manufactura y Construcción (kilotoneladas CO₂e)]]-Y308)/Y308)*100,0),0)</f>
        <v>0</v>
      </c>
      <c r="AB309" s="5">
        <v>0.15209125475285101</v>
      </c>
      <c r="AC309">
        <v>0</v>
      </c>
      <c r="AD309">
        <f>IF(A308=Emisiones_CO2_CO2eq_LA[[#This Row],[País]],IFERROR(Emisiones_CO2_CO2eq_LA[[#This Row],[Emisiones Fugitivas (kilotoneladas CO₂e)]]-AC308,0),0)</f>
        <v>0</v>
      </c>
      <c r="AE309" s="5">
        <f>IF(A308=Emisiones_CO2_CO2eq_LA[[#This Row],[País]],IFERROR(((Emisiones_CO2_CO2eq_LA[[#This Row],[Emisiones Fugitivas (kilotoneladas CO₂e)]]-AC308)/AC308)*100,0),0)</f>
        <v>0</v>
      </c>
      <c r="AF309" s="5">
        <v>0</v>
      </c>
      <c r="AG309">
        <v>1000</v>
      </c>
      <c r="AH309">
        <f>IF(A308=Emisiones_CO2_CO2eq_LA[[#This Row],[País]],IFERROR(Emisiones_CO2_CO2eq_LA[[#This Row],[Electricidad y Calor (kilotoneladas CO₂e)]]-AG308,0),0)</f>
        <v>200</v>
      </c>
      <c r="AI309" s="5">
        <f>IF(A308=Emisiones_CO2_CO2eq_LA[[#This Row],[País]],IFERROR(((Emisiones_CO2_CO2eq_LA[[#This Row],[Electricidad y Calor (kilotoneladas CO₂e)]]-AG308)/AG308)*100,0),0)</f>
        <v>25</v>
      </c>
      <c r="AJ309" s="5">
        <v>0.15209125475285101</v>
      </c>
    </row>
    <row r="310" spans="1:36" x14ac:dyDescent="0.25">
      <c r="A310" t="s">
        <v>147</v>
      </c>
      <c r="B310" t="s">
        <v>147</v>
      </c>
      <c r="C310" t="s">
        <v>148</v>
      </c>
      <c r="D310">
        <v>2001</v>
      </c>
      <c r="E310">
        <v>400</v>
      </c>
      <c r="F310">
        <f>IF(A309=Emisiones_CO2_CO2eq_LA[[#This Row],[País]],IFERROR(Emisiones_CO2_CO2eq_LA[[#This Row],[Edificios (kilotoneladas CO₂e)]]-E309,0),0)</f>
        <v>100</v>
      </c>
      <c r="G310" s="5">
        <f>IF(A309=Emisiones_CO2_CO2eq_LA[[#This Row],[País]],IFERROR(((Emisiones_CO2_CO2eq_LA[[#This Row],[Edificios (kilotoneladas CO₂e)]]-E309)/E309)*100,0),0)</f>
        <v>33.333333333333329</v>
      </c>
      <c r="H310" s="5">
        <v>5.92417061611374E-2</v>
      </c>
      <c r="I310">
        <v>560</v>
      </c>
      <c r="J310">
        <f>IF(A309=Emisiones_CO2_CO2eq_LA[[#This Row],[País]],IFERROR(Emisiones_CO2_CO2eq_LA[[#This Row],[Industria (kilotoneladas CO₂e)]]-I309,0),0)</f>
        <v>10</v>
      </c>
      <c r="K310" s="5">
        <f>IF(A309=Emisiones_CO2_CO2eq_LA[[#This Row],[País]],IFERROR(((Emisiones_CO2_CO2eq_LA[[#This Row],[Industria (kilotoneladas CO₂e)]]-I309)/I309)*100,0),0)</f>
        <v>1.8181818181818181</v>
      </c>
      <c r="L310" s="5">
        <v>8.2938388625592399E-2</v>
      </c>
      <c r="M310">
        <v>28600</v>
      </c>
      <c r="N310">
        <f>IF(A309=Emisiones_CO2_CO2eq_LA[[#This Row],[País]],IFERROR(Emisiones_CO2_CO2eq_LA[[#This Row],[UCTUS (kilotoneladas CO₂e)]]-M309,0),0)</f>
        <v>-11730</v>
      </c>
      <c r="O310" s="5">
        <f>IF(A309=Emisiones_CO2_CO2eq_LA[[#This Row],[País]],IFERROR(((Emisiones_CO2_CO2eq_LA[[#This Row],[UCTUS (kilotoneladas CO₂e)]]-M309)/M309)*100,0),0)</f>
        <v>-29.085048351103399</v>
      </c>
      <c r="P310" s="5">
        <v>4.2357819905213203</v>
      </c>
      <c r="Q310">
        <v>100</v>
      </c>
      <c r="R310">
        <f>IF(A309=Emisiones_CO2_CO2eq_LA[[#This Row],[País]],IFERROR(Emisiones_CO2_CO2eq_LA[[#This Row],[Otras Quemas de Combustible (kilotoneladas CO₂e)]]-Q309,0),0)</f>
        <v>100</v>
      </c>
      <c r="S310" s="5">
        <f>IF(A309=Emisiones_CO2_CO2eq_LA[[#This Row],[País]],IFERROR(((Emisiones_CO2_CO2eq_LA[[#This Row],[Otras Quemas de Combustible (kilotoneladas CO₂e)]]-Q309)/Q309)*100,0),0)</f>
        <v>0</v>
      </c>
      <c r="T310" s="5">
        <v>0.01</v>
      </c>
      <c r="U310">
        <v>2300</v>
      </c>
      <c r="V310">
        <f>IF(A309=Emisiones_CO2_CO2eq_LA[[#This Row],[País]],IFERROR(Emisiones_CO2_CO2eq_LA[[#This Row],[Transporte (kilotoneladas CO₂e)]]-U309,0),0)</f>
        <v>200</v>
      </c>
      <c r="W310" s="5">
        <f>IF(A309=Emisiones_CO2_CO2eq_LA[[#This Row],[País]],IFERROR(((Emisiones_CO2_CO2eq_LA[[#This Row],[Transporte (kilotoneladas CO₂e)]]-U309)/U309)*100,0),0)</f>
        <v>9.5238095238095237</v>
      </c>
      <c r="X310" s="5">
        <v>0.34063981042654001</v>
      </c>
      <c r="Y310">
        <v>1200</v>
      </c>
      <c r="Z310">
        <f>IF(A309=Emisiones_CO2_CO2eq_LA[[#This Row],[País]],IFERROR(Emisiones_CO2_CO2eq_LA[[#This Row],[Manufactura y Construcción (kilotoneladas CO₂e)]]-Y309,0),0)</f>
        <v>200</v>
      </c>
      <c r="AA310" s="5">
        <f>IF(A309=Emisiones_CO2_CO2eq_LA[[#This Row],[País]],IFERROR(((Emisiones_CO2_CO2eq_LA[[#This Row],[Manufactura y Construcción (kilotoneladas CO₂e)]]-Y309)/Y309)*100,0),0)</f>
        <v>20</v>
      </c>
      <c r="AB310" s="5">
        <v>0.17772511848341199</v>
      </c>
      <c r="AC310">
        <v>0</v>
      </c>
      <c r="AD310">
        <f>IF(A309=Emisiones_CO2_CO2eq_LA[[#This Row],[País]],IFERROR(Emisiones_CO2_CO2eq_LA[[#This Row],[Emisiones Fugitivas (kilotoneladas CO₂e)]]-AC309,0),0)</f>
        <v>0</v>
      </c>
      <c r="AE310" s="5">
        <f>IF(A309=Emisiones_CO2_CO2eq_LA[[#This Row],[País]],IFERROR(((Emisiones_CO2_CO2eq_LA[[#This Row],[Emisiones Fugitivas (kilotoneladas CO₂e)]]-AC309)/AC309)*100,0),0)</f>
        <v>0</v>
      </c>
      <c r="AF310" s="5">
        <v>0</v>
      </c>
      <c r="AG310">
        <v>1300</v>
      </c>
      <c r="AH310">
        <f>IF(A309=Emisiones_CO2_CO2eq_LA[[#This Row],[País]],IFERROR(Emisiones_CO2_CO2eq_LA[[#This Row],[Electricidad y Calor (kilotoneladas CO₂e)]]-AG309,0),0)</f>
        <v>300</v>
      </c>
      <c r="AI310" s="5">
        <f>IF(A309=Emisiones_CO2_CO2eq_LA[[#This Row],[País]],IFERROR(((Emisiones_CO2_CO2eq_LA[[#This Row],[Electricidad y Calor (kilotoneladas CO₂e)]]-AG309)/AG309)*100,0),0)</f>
        <v>30</v>
      </c>
      <c r="AJ310" s="5">
        <v>0.19253554502369599</v>
      </c>
    </row>
    <row r="311" spans="1:36" x14ac:dyDescent="0.25">
      <c r="A311" t="s">
        <v>147</v>
      </c>
      <c r="B311" t="s">
        <v>147</v>
      </c>
      <c r="C311" t="s">
        <v>148</v>
      </c>
      <c r="D311">
        <v>2002</v>
      </c>
      <c r="E311">
        <v>500</v>
      </c>
      <c r="F311">
        <f>IF(A310=Emisiones_CO2_CO2eq_LA[[#This Row],[País]],IFERROR(Emisiones_CO2_CO2eq_LA[[#This Row],[Edificios (kilotoneladas CO₂e)]]-E310,0),0)</f>
        <v>100</v>
      </c>
      <c r="G311" s="5">
        <f>IF(A310=Emisiones_CO2_CO2eq_LA[[#This Row],[País]],IFERROR(((Emisiones_CO2_CO2eq_LA[[#This Row],[Edificios (kilotoneladas CO₂e)]]-E310)/E310)*100,0),0)</f>
        <v>25</v>
      </c>
      <c r="H311" s="5">
        <v>7.2160484918458598E-2</v>
      </c>
      <c r="I311">
        <v>510</v>
      </c>
      <c r="J311">
        <f>IF(A310=Emisiones_CO2_CO2eq_LA[[#This Row],[País]],IFERROR(Emisiones_CO2_CO2eq_LA[[#This Row],[Industria (kilotoneladas CO₂e)]]-I310,0),0)</f>
        <v>-50</v>
      </c>
      <c r="K311" s="5">
        <f>IF(A310=Emisiones_CO2_CO2eq_LA[[#This Row],[País]],IFERROR(((Emisiones_CO2_CO2eq_LA[[#This Row],[Industria (kilotoneladas CO₂e)]]-I310)/I310)*100,0),0)</f>
        <v>-8.9285714285714288</v>
      </c>
      <c r="L311" s="5">
        <v>7.3603694616827794E-2</v>
      </c>
      <c r="M311">
        <v>28600</v>
      </c>
      <c r="N311">
        <f>IF(A310=Emisiones_CO2_CO2eq_LA[[#This Row],[País]],IFERROR(Emisiones_CO2_CO2eq_LA[[#This Row],[UCTUS (kilotoneladas CO₂e)]]-M310,0),0)</f>
        <v>0</v>
      </c>
      <c r="O311" s="5">
        <f>IF(A310=Emisiones_CO2_CO2eq_LA[[#This Row],[País]],IFERROR(((Emisiones_CO2_CO2eq_LA[[#This Row],[UCTUS (kilotoneladas CO₂e)]]-M310)/M310)*100,0),0)</f>
        <v>0</v>
      </c>
      <c r="P311" s="5">
        <v>4.1275797373358296</v>
      </c>
      <c r="Q311">
        <v>100</v>
      </c>
      <c r="R311">
        <f>IF(A310=Emisiones_CO2_CO2eq_LA[[#This Row],[País]],IFERROR(Emisiones_CO2_CO2eq_LA[[#This Row],[Otras Quemas de Combustible (kilotoneladas CO₂e)]]-Q310,0),0)</f>
        <v>0</v>
      </c>
      <c r="S311" s="5">
        <f>IF(A310=Emisiones_CO2_CO2eq_LA[[#This Row],[País]],IFERROR(((Emisiones_CO2_CO2eq_LA[[#This Row],[Otras Quemas de Combustible (kilotoneladas CO₂e)]]-Q310)/Q310)*100,0),0)</f>
        <v>0</v>
      </c>
      <c r="T311" s="5">
        <v>0.01</v>
      </c>
      <c r="U311">
        <v>2300</v>
      </c>
      <c r="V311">
        <f>IF(A310=Emisiones_CO2_CO2eq_LA[[#This Row],[País]],IFERROR(Emisiones_CO2_CO2eq_LA[[#This Row],[Transporte (kilotoneladas CO₂e)]]-U310,0),0)</f>
        <v>0</v>
      </c>
      <c r="W311" s="5">
        <f>IF(A310=Emisiones_CO2_CO2eq_LA[[#This Row],[País]],IFERROR(((Emisiones_CO2_CO2eq_LA[[#This Row],[Transporte (kilotoneladas CO₂e)]]-U310)/U310)*100,0),0)</f>
        <v>0</v>
      </c>
      <c r="X311" s="5">
        <v>0.33193823062490901</v>
      </c>
      <c r="Y311">
        <v>1200</v>
      </c>
      <c r="Z311">
        <f>IF(A310=Emisiones_CO2_CO2eq_LA[[#This Row],[País]],IFERROR(Emisiones_CO2_CO2eq_LA[[#This Row],[Manufactura y Construcción (kilotoneladas CO₂e)]]-Y310,0),0)</f>
        <v>0</v>
      </c>
      <c r="AA311" s="5">
        <f>IF(A310=Emisiones_CO2_CO2eq_LA[[#This Row],[País]],IFERROR(((Emisiones_CO2_CO2eq_LA[[#This Row],[Manufactura y Construcción (kilotoneladas CO₂e)]]-Y310)/Y310)*100,0),0)</f>
        <v>0</v>
      </c>
      <c r="AB311" s="5">
        <v>0.17318516380429999</v>
      </c>
      <c r="AC311">
        <v>0</v>
      </c>
      <c r="AD311">
        <f>IF(A310=Emisiones_CO2_CO2eq_LA[[#This Row],[País]],IFERROR(Emisiones_CO2_CO2eq_LA[[#This Row],[Emisiones Fugitivas (kilotoneladas CO₂e)]]-AC310,0),0)</f>
        <v>0</v>
      </c>
      <c r="AE311" s="5">
        <f>IF(A310=Emisiones_CO2_CO2eq_LA[[#This Row],[País]],IFERROR(((Emisiones_CO2_CO2eq_LA[[#This Row],[Emisiones Fugitivas (kilotoneladas CO₂e)]]-AC310)/AC310)*100,0),0)</f>
        <v>0</v>
      </c>
      <c r="AF311" s="5">
        <v>0</v>
      </c>
      <c r="AG311">
        <v>1500</v>
      </c>
      <c r="AH311">
        <f>IF(A310=Emisiones_CO2_CO2eq_LA[[#This Row],[País]],IFERROR(Emisiones_CO2_CO2eq_LA[[#This Row],[Electricidad y Calor (kilotoneladas CO₂e)]]-AG310,0),0)</f>
        <v>200</v>
      </c>
      <c r="AI311" s="5">
        <f>IF(A310=Emisiones_CO2_CO2eq_LA[[#This Row],[País]],IFERROR(((Emisiones_CO2_CO2eq_LA[[#This Row],[Electricidad y Calor (kilotoneladas CO₂e)]]-AG310)/AG310)*100,0),0)</f>
        <v>15.384615384615385</v>
      </c>
      <c r="AJ311" s="5">
        <v>0.216481454755375</v>
      </c>
    </row>
    <row r="312" spans="1:36" x14ac:dyDescent="0.25">
      <c r="A312" t="s">
        <v>147</v>
      </c>
      <c r="B312" t="s">
        <v>147</v>
      </c>
      <c r="C312" t="s">
        <v>148</v>
      </c>
      <c r="D312">
        <v>2003</v>
      </c>
      <c r="E312">
        <v>700</v>
      </c>
      <c r="F312">
        <f>IF(A311=Emisiones_CO2_CO2eq_LA[[#This Row],[País]],IFERROR(Emisiones_CO2_CO2eq_LA[[#This Row],[Edificios (kilotoneladas CO₂e)]]-E311,0),0)</f>
        <v>200</v>
      </c>
      <c r="G312" s="5">
        <f>IF(A311=Emisiones_CO2_CO2eq_LA[[#This Row],[País]],IFERROR(((Emisiones_CO2_CO2eq_LA[[#This Row],[Edificios (kilotoneladas CO₂e)]]-E311)/E311)*100,0),0)</f>
        <v>40</v>
      </c>
      <c r="H312" s="5">
        <v>9.8508302842668094E-2</v>
      </c>
      <c r="I312">
        <v>530</v>
      </c>
      <c r="J312">
        <f>IF(A311=Emisiones_CO2_CO2eq_LA[[#This Row],[País]],IFERROR(Emisiones_CO2_CO2eq_LA[[#This Row],[Industria (kilotoneladas CO₂e)]]-I311,0),0)</f>
        <v>20</v>
      </c>
      <c r="K312" s="5">
        <f>IF(A311=Emisiones_CO2_CO2eq_LA[[#This Row],[País]],IFERROR(((Emisiones_CO2_CO2eq_LA[[#This Row],[Industria (kilotoneladas CO₂e)]]-I311)/I311)*100,0),0)</f>
        <v>3.9215686274509802</v>
      </c>
      <c r="L312" s="5">
        <v>7.4584857866591595E-2</v>
      </c>
      <c r="M312">
        <v>28600</v>
      </c>
      <c r="N312">
        <f>IF(A311=Emisiones_CO2_CO2eq_LA[[#This Row],[País]],IFERROR(Emisiones_CO2_CO2eq_LA[[#This Row],[UCTUS (kilotoneladas CO₂e)]]-M311,0),0)</f>
        <v>0</v>
      </c>
      <c r="O312" s="5">
        <f>IF(A311=Emisiones_CO2_CO2eq_LA[[#This Row],[País]],IFERROR(((Emisiones_CO2_CO2eq_LA[[#This Row],[UCTUS (kilotoneladas CO₂e)]]-M311)/M311)*100,0),0)</f>
        <v>0</v>
      </c>
      <c r="P312" s="5">
        <v>4.0247678018575801</v>
      </c>
      <c r="Q312">
        <v>200</v>
      </c>
      <c r="R312">
        <f>IF(A311=Emisiones_CO2_CO2eq_LA[[#This Row],[País]],IFERROR(Emisiones_CO2_CO2eq_LA[[#This Row],[Otras Quemas de Combustible (kilotoneladas CO₂e)]]-Q311,0),0)</f>
        <v>100</v>
      </c>
      <c r="S312" s="5">
        <f>IF(A311=Emisiones_CO2_CO2eq_LA[[#This Row],[País]],IFERROR(((Emisiones_CO2_CO2eq_LA[[#This Row],[Otras Quemas de Combustible (kilotoneladas CO₂e)]]-Q311)/Q311)*100,0),0)</f>
        <v>100</v>
      </c>
      <c r="T312" s="5">
        <v>0.03</v>
      </c>
      <c r="U312">
        <v>2300</v>
      </c>
      <c r="V312">
        <f>IF(A311=Emisiones_CO2_CO2eq_LA[[#This Row],[País]],IFERROR(Emisiones_CO2_CO2eq_LA[[#This Row],[Transporte (kilotoneladas CO₂e)]]-U311,0),0)</f>
        <v>0</v>
      </c>
      <c r="W312" s="5">
        <f>IF(A311=Emisiones_CO2_CO2eq_LA[[#This Row],[País]],IFERROR(((Emisiones_CO2_CO2eq_LA[[#This Row],[Transporte (kilotoneladas CO₂e)]]-U311)/U311)*100,0),0)</f>
        <v>0</v>
      </c>
      <c r="X312" s="5">
        <v>0.32367013791162302</v>
      </c>
      <c r="Y312">
        <v>1400</v>
      </c>
      <c r="Z312">
        <f>IF(A311=Emisiones_CO2_CO2eq_LA[[#This Row],[País]],IFERROR(Emisiones_CO2_CO2eq_LA[[#This Row],[Manufactura y Construcción (kilotoneladas CO₂e)]]-Y311,0),0)</f>
        <v>200</v>
      </c>
      <c r="AA312" s="5">
        <f>IF(A311=Emisiones_CO2_CO2eq_LA[[#This Row],[País]],IFERROR(((Emisiones_CO2_CO2eq_LA[[#This Row],[Manufactura y Construcción (kilotoneladas CO₂e)]]-Y311)/Y311)*100,0),0)</f>
        <v>16.666666666666664</v>
      </c>
      <c r="AB312" s="5">
        <v>0.19701660568533599</v>
      </c>
      <c r="AC312">
        <v>0</v>
      </c>
      <c r="AD312">
        <f>IF(A311=Emisiones_CO2_CO2eq_LA[[#This Row],[País]],IFERROR(Emisiones_CO2_CO2eq_LA[[#This Row],[Emisiones Fugitivas (kilotoneladas CO₂e)]]-AC311,0),0)</f>
        <v>0</v>
      </c>
      <c r="AE312" s="5">
        <f>IF(A311=Emisiones_CO2_CO2eq_LA[[#This Row],[País]],IFERROR(((Emisiones_CO2_CO2eq_LA[[#This Row],[Emisiones Fugitivas (kilotoneladas CO₂e)]]-AC311)/AC311)*100,0),0)</f>
        <v>0</v>
      </c>
      <c r="AF312" s="5">
        <v>0</v>
      </c>
      <c r="AG312">
        <v>1600</v>
      </c>
      <c r="AH312">
        <f>IF(A311=Emisiones_CO2_CO2eq_LA[[#This Row],[País]],IFERROR(Emisiones_CO2_CO2eq_LA[[#This Row],[Electricidad y Calor (kilotoneladas CO₂e)]]-AG311,0),0)</f>
        <v>100</v>
      </c>
      <c r="AI312" s="5">
        <f>IF(A311=Emisiones_CO2_CO2eq_LA[[#This Row],[País]],IFERROR(((Emisiones_CO2_CO2eq_LA[[#This Row],[Electricidad y Calor (kilotoneladas CO₂e)]]-AG311)/AG311)*100,0),0)</f>
        <v>6.666666666666667</v>
      </c>
      <c r="AJ312" s="5">
        <v>0.22516183506895501</v>
      </c>
    </row>
    <row r="313" spans="1:36" x14ac:dyDescent="0.25">
      <c r="A313" t="s">
        <v>147</v>
      </c>
      <c r="B313" t="s">
        <v>147</v>
      </c>
      <c r="C313" t="s">
        <v>148</v>
      </c>
      <c r="D313">
        <v>2004</v>
      </c>
      <c r="E313">
        <v>400</v>
      </c>
      <c r="F313">
        <f>IF(A312=Emisiones_CO2_CO2eq_LA[[#This Row],[País]],IFERROR(Emisiones_CO2_CO2eq_LA[[#This Row],[Edificios (kilotoneladas CO₂e)]]-E312,0),0)</f>
        <v>-300</v>
      </c>
      <c r="G313" s="5">
        <f>IF(A312=Emisiones_CO2_CO2eq_LA[[#This Row],[País]],IFERROR(((Emisiones_CO2_CO2eq_LA[[#This Row],[Edificios (kilotoneladas CO₂e)]]-E312)/E312)*100,0),0)</f>
        <v>-42.857142857142854</v>
      </c>
      <c r="H313" s="5">
        <v>5.49224220788136E-2</v>
      </c>
      <c r="I313">
        <v>570</v>
      </c>
      <c r="J313">
        <f>IF(A312=Emisiones_CO2_CO2eq_LA[[#This Row],[País]],IFERROR(Emisiones_CO2_CO2eq_LA[[#This Row],[Industria (kilotoneladas CO₂e)]]-I312,0),0)</f>
        <v>40</v>
      </c>
      <c r="K313" s="5">
        <f>IF(A312=Emisiones_CO2_CO2eq_LA[[#This Row],[País]],IFERROR(((Emisiones_CO2_CO2eq_LA[[#This Row],[Industria (kilotoneladas CO₂e)]]-I312)/I312)*100,0),0)</f>
        <v>7.5471698113207548</v>
      </c>
      <c r="L313" s="5">
        <v>7.8264451462309398E-2</v>
      </c>
      <c r="M313">
        <v>28600</v>
      </c>
      <c r="N313">
        <f>IF(A312=Emisiones_CO2_CO2eq_LA[[#This Row],[País]],IFERROR(Emisiones_CO2_CO2eq_LA[[#This Row],[UCTUS (kilotoneladas CO₂e)]]-M312,0),0)</f>
        <v>0</v>
      </c>
      <c r="O313" s="5">
        <f>IF(A312=Emisiones_CO2_CO2eq_LA[[#This Row],[País]],IFERROR(((Emisiones_CO2_CO2eq_LA[[#This Row],[UCTUS (kilotoneladas CO₂e)]]-M312)/M312)*100,0),0)</f>
        <v>0</v>
      </c>
      <c r="P313" s="5">
        <v>3.9269531786351699</v>
      </c>
      <c r="Q313">
        <v>300</v>
      </c>
      <c r="R313">
        <f>IF(A312=Emisiones_CO2_CO2eq_LA[[#This Row],[País]],IFERROR(Emisiones_CO2_CO2eq_LA[[#This Row],[Otras Quemas de Combustible (kilotoneladas CO₂e)]]-Q312,0),0)</f>
        <v>100</v>
      </c>
      <c r="S313" s="5">
        <f>IF(A312=Emisiones_CO2_CO2eq_LA[[#This Row],[País]],IFERROR(((Emisiones_CO2_CO2eq_LA[[#This Row],[Otras Quemas de Combustible (kilotoneladas CO₂e)]]-Q312)/Q312)*100,0),0)</f>
        <v>50</v>
      </c>
      <c r="T313" s="5">
        <v>0.04</v>
      </c>
      <c r="U313">
        <v>2300</v>
      </c>
      <c r="V313">
        <f>IF(A312=Emisiones_CO2_CO2eq_LA[[#This Row],[País]],IFERROR(Emisiones_CO2_CO2eq_LA[[#This Row],[Transporte (kilotoneladas CO₂e)]]-U312,0),0)</f>
        <v>0</v>
      </c>
      <c r="W313" s="5">
        <f>IF(A312=Emisiones_CO2_CO2eq_LA[[#This Row],[País]],IFERROR(((Emisiones_CO2_CO2eq_LA[[#This Row],[Transporte (kilotoneladas CO₂e)]]-U312)/U312)*100,0),0)</f>
        <v>0</v>
      </c>
      <c r="X313" s="5">
        <v>0.31580392695317799</v>
      </c>
      <c r="Y313">
        <v>1700</v>
      </c>
      <c r="Z313">
        <f>IF(A312=Emisiones_CO2_CO2eq_LA[[#This Row],[País]],IFERROR(Emisiones_CO2_CO2eq_LA[[#This Row],[Manufactura y Construcción (kilotoneladas CO₂e)]]-Y312,0),0)</f>
        <v>300</v>
      </c>
      <c r="AA313" s="5">
        <f>IF(A312=Emisiones_CO2_CO2eq_LA[[#This Row],[País]],IFERROR(((Emisiones_CO2_CO2eq_LA[[#This Row],[Manufactura y Construcción (kilotoneladas CO₂e)]]-Y312)/Y312)*100,0),0)</f>
        <v>21.428571428571427</v>
      </c>
      <c r="AB313" s="5">
        <v>0.23342029383495799</v>
      </c>
      <c r="AC313">
        <v>0</v>
      </c>
      <c r="AD313">
        <f>IF(A312=Emisiones_CO2_CO2eq_LA[[#This Row],[País]],IFERROR(Emisiones_CO2_CO2eq_LA[[#This Row],[Emisiones Fugitivas (kilotoneladas CO₂e)]]-AC312,0),0)</f>
        <v>0</v>
      </c>
      <c r="AE313" s="5">
        <f>IF(A312=Emisiones_CO2_CO2eq_LA[[#This Row],[País]],IFERROR(((Emisiones_CO2_CO2eq_LA[[#This Row],[Emisiones Fugitivas (kilotoneladas CO₂e)]]-AC312)/AC312)*100,0),0)</f>
        <v>0</v>
      </c>
      <c r="AF313" s="5">
        <v>0</v>
      </c>
      <c r="AG313">
        <v>2300</v>
      </c>
      <c r="AH313">
        <f>IF(A312=Emisiones_CO2_CO2eq_LA[[#This Row],[País]],IFERROR(Emisiones_CO2_CO2eq_LA[[#This Row],[Electricidad y Calor (kilotoneladas CO₂e)]]-AG312,0),0)</f>
        <v>700</v>
      </c>
      <c r="AI313" s="5">
        <f>IF(A312=Emisiones_CO2_CO2eq_LA[[#This Row],[País]],IFERROR(((Emisiones_CO2_CO2eq_LA[[#This Row],[Electricidad y Calor (kilotoneladas CO₂e)]]-AG312)/AG312)*100,0),0)</f>
        <v>43.75</v>
      </c>
      <c r="AJ313" s="5">
        <v>0.31580392695317799</v>
      </c>
    </row>
    <row r="314" spans="1:36" x14ac:dyDescent="0.25">
      <c r="A314" t="s">
        <v>147</v>
      </c>
      <c r="B314" t="s">
        <v>147</v>
      </c>
      <c r="C314" t="s">
        <v>148</v>
      </c>
      <c r="D314">
        <v>2005</v>
      </c>
      <c r="E314">
        <v>400</v>
      </c>
      <c r="F314">
        <f>IF(A313=Emisiones_CO2_CO2eq_LA[[#This Row],[País]],IFERROR(Emisiones_CO2_CO2eq_LA[[#This Row],[Edificios (kilotoneladas CO₂e)]]-E313,0),0)</f>
        <v>0</v>
      </c>
      <c r="G314" s="5">
        <f>IF(A313=Emisiones_CO2_CO2eq_LA[[#This Row],[País]],IFERROR(((Emisiones_CO2_CO2eq_LA[[#This Row],[Edificios (kilotoneladas CO₂e)]]-E313)/E313)*100,0),0)</f>
        <v>0</v>
      </c>
      <c r="H314" s="5">
        <v>5.3626491486794402E-2</v>
      </c>
      <c r="I314">
        <v>570</v>
      </c>
      <c r="J314">
        <f>IF(A313=Emisiones_CO2_CO2eq_LA[[#This Row],[País]],IFERROR(Emisiones_CO2_CO2eq_LA[[#This Row],[Industria (kilotoneladas CO₂e)]]-I313,0),0)</f>
        <v>0</v>
      </c>
      <c r="K314" s="5">
        <f>IF(A313=Emisiones_CO2_CO2eq_LA[[#This Row],[País]],IFERROR(((Emisiones_CO2_CO2eq_LA[[#This Row],[Industria (kilotoneladas CO₂e)]]-I313)/I313)*100,0),0)</f>
        <v>0</v>
      </c>
      <c r="L314" s="5">
        <v>7.6417750368682105E-2</v>
      </c>
      <c r="M314">
        <v>28600</v>
      </c>
      <c r="N314">
        <f>IF(A313=Emisiones_CO2_CO2eq_LA[[#This Row],[País]],IFERROR(Emisiones_CO2_CO2eq_LA[[#This Row],[UCTUS (kilotoneladas CO₂e)]]-M313,0),0)</f>
        <v>0</v>
      </c>
      <c r="O314" s="5">
        <f>IF(A313=Emisiones_CO2_CO2eq_LA[[#This Row],[País]],IFERROR(((Emisiones_CO2_CO2eq_LA[[#This Row],[UCTUS (kilotoneladas CO₂e)]]-M313)/M313)*100,0),0)</f>
        <v>0</v>
      </c>
      <c r="P314" s="5">
        <v>3.8342941413057998</v>
      </c>
      <c r="Q314">
        <v>300</v>
      </c>
      <c r="R314">
        <f>IF(A313=Emisiones_CO2_CO2eq_LA[[#This Row],[País]],IFERROR(Emisiones_CO2_CO2eq_LA[[#This Row],[Otras Quemas de Combustible (kilotoneladas CO₂e)]]-Q313,0),0)</f>
        <v>0</v>
      </c>
      <c r="S314" s="5">
        <f>IF(A313=Emisiones_CO2_CO2eq_LA[[#This Row],[País]],IFERROR(((Emisiones_CO2_CO2eq_LA[[#This Row],[Otras Quemas de Combustible (kilotoneladas CO₂e)]]-Q313)/Q313)*100,0),0)</f>
        <v>0</v>
      </c>
      <c r="T314" s="5">
        <v>0.04</v>
      </c>
      <c r="U314">
        <v>2300</v>
      </c>
      <c r="V314">
        <f>IF(A313=Emisiones_CO2_CO2eq_LA[[#This Row],[País]],IFERROR(Emisiones_CO2_CO2eq_LA[[#This Row],[Transporte (kilotoneladas CO₂e)]]-U313,0),0)</f>
        <v>0</v>
      </c>
      <c r="W314" s="5">
        <f>IF(A313=Emisiones_CO2_CO2eq_LA[[#This Row],[País]],IFERROR(((Emisiones_CO2_CO2eq_LA[[#This Row],[Transporte (kilotoneladas CO₂e)]]-U313)/U313)*100,0),0)</f>
        <v>0</v>
      </c>
      <c r="X314" s="5">
        <v>0.30835232604906798</v>
      </c>
      <c r="Y314">
        <v>1900</v>
      </c>
      <c r="Z314">
        <f>IF(A313=Emisiones_CO2_CO2eq_LA[[#This Row],[País]],IFERROR(Emisiones_CO2_CO2eq_LA[[#This Row],[Manufactura y Construcción (kilotoneladas CO₂e)]]-Y313,0),0)</f>
        <v>200</v>
      </c>
      <c r="AA314" s="5">
        <f>IF(A313=Emisiones_CO2_CO2eq_LA[[#This Row],[País]],IFERROR(((Emisiones_CO2_CO2eq_LA[[#This Row],[Manufactura y Construcción (kilotoneladas CO₂e)]]-Y313)/Y313)*100,0),0)</f>
        <v>11.76470588235294</v>
      </c>
      <c r="AB314" s="5">
        <v>0.25472583456227299</v>
      </c>
      <c r="AC314">
        <v>0</v>
      </c>
      <c r="AD314">
        <f>IF(A313=Emisiones_CO2_CO2eq_LA[[#This Row],[País]],IFERROR(Emisiones_CO2_CO2eq_LA[[#This Row],[Emisiones Fugitivas (kilotoneladas CO₂e)]]-AC313,0),0)</f>
        <v>0</v>
      </c>
      <c r="AE314" s="5">
        <f>IF(A313=Emisiones_CO2_CO2eq_LA[[#This Row],[País]],IFERROR(((Emisiones_CO2_CO2eq_LA[[#This Row],[Emisiones Fugitivas (kilotoneladas CO₂e)]]-AC313)/AC313)*100,0),0)</f>
        <v>0</v>
      </c>
      <c r="AF314" s="5">
        <v>0</v>
      </c>
      <c r="AG314">
        <v>2300</v>
      </c>
      <c r="AH314">
        <f>IF(A313=Emisiones_CO2_CO2eq_LA[[#This Row],[País]],IFERROR(Emisiones_CO2_CO2eq_LA[[#This Row],[Electricidad y Calor (kilotoneladas CO₂e)]]-AG313,0),0)</f>
        <v>0</v>
      </c>
      <c r="AI314" s="5">
        <f>IF(A313=Emisiones_CO2_CO2eq_LA[[#This Row],[País]],IFERROR(((Emisiones_CO2_CO2eq_LA[[#This Row],[Electricidad y Calor (kilotoneladas CO₂e)]]-AG313)/AG313)*100,0),0)</f>
        <v>0</v>
      </c>
      <c r="AJ314" s="5">
        <v>0.30835232604906798</v>
      </c>
    </row>
    <row r="315" spans="1:36" x14ac:dyDescent="0.25">
      <c r="A315" t="s">
        <v>147</v>
      </c>
      <c r="B315" t="s">
        <v>147</v>
      </c>
      <c r="C315" t="s">
        <v>148</v>
      </c>
      <c r="D315">
        <v>2006</v>
      </c>
      <c r="E315">
        <v>400</v>
      </c>
      <c r="F315">
        <f>IF(A314=Emisiones_CO2_CO2eq_LA[[#This Row],[País]],IFERROR(Emisiones_CO2_CO2eq_LA[[#This Row],[Edificios (kilotoneladas CO₂e)]]-E314,0),0)</f>
        <v>0</v>
      </c>
      <c r="G315" s="5">
        <f>IF(A314=Emisiones_CO2_CO2eq_LA[[#This Row],[País]],IFERROR(((Emisiones_CO2_CO2eq_LA[[#This Row],[Edificios (kilotoneladas CO₂e)]]-E314)/E314)*100,0),0)</f>
        <v>0</v>
      </c>
      <c r="H315" s="5">
        <v>5.2397170552790098E-2</v>
      </c>
      <c r="I315">
        <v>680</v>
      </c>
      <c r="J315">
        <f>IF(A314=Emisiones_CO2_CO2eq_LA[[#This Row],[País]],IFERROR(Emisiones_CO2_CO2eq_LA[[#This Row],[Industria (kilotoneladas CO₂e)]]-I314,0),0)</f>
        <v>110</v>
      </c>
      <c r="K315" s="5">
        <f>IF(A314=Emisiones_CO2_CO2eq_LA[[#This Row],[País]],IFERROR(((Emisiones_CO2_CO2eq_LA[[#This Row],[Industria (kilotoneladas CO₂e)]]-I314)/I314)*100,0),0)</f>
        <v>19.298245614035086</v>
      </c>
      <c r="L315" s="5">
        <v>8.9075189939743199E-2</v>
      </c>
      <c r="M315">
        <v>27870</v>
      </c>
      <c r="N315">
        <f>IF(A314=Emisiones_CO2_CO2eq_LA[[#This Row],[País]],IFERROR(Emisiones_CO2_CO2eq_LA[[#This Row],[UCTUS (kilotoneladas CO₂e)]]-M314,0),0)</f>
        <v>-730</v>
      </c>
      <c r="O315" s="5">
        <f>IF(A314=Emisiones_CO2_CO2eq_LA[[#This Row],[País]],IFERROR(((Emisiones_CO2_CO2eq_LA[[#This Row],[UCTUS (kilotoneladas CO₂e)]]-M314)/M314)*100,0),0)</f>
        <v>-2.5524475524475525</v>
      </c>
      <c r="P315" s="5">
        <v>3.65077285826565</v>
      </c>
      <c r="Q315">
        <v>200</v>
      </c>
      <c r="R315">
        <f>IF(A314=Emisiones_CO2_CO2eq_LA[[#This Row],[País]],IFERROR(Emisiones_CO2_CO2eq_LA[[#This Row],[Otras Quemas de Combustible (kilotoneladas CO₂e)]]-Q314,0),0)</f>
        <v>-100</v>
      </c>
      <c r="S315" s="5">
        <f>IF(A314=Emisiones_CO2_CO2eq_LA[[#This Row],[País]],IFERROR(((Emisiones_CO2_CO2eq_LA[[#This Row],[Otras Quemas de Combustible (kilotoneladas CO₂e)]]-Q314)/Q314)*100,0),0)</f>
        <v>-33.333333333333329</v>
      </c>
      <c r="T315" s="5">
        <v>0.03</v>
      </c>
      <c r="U315">
        <v>2200</v>
      </c>
      <c r="V315">
        <f>IF(A314=Emisiones_CO2_CO2eq_LA[[#This Row],[País]],IFERROR(Emisiones_CO2_CO2eq_LA[[#This Row],[Transporte (kilotoneladas CO₂e)]]-U314,0),0)</f>
        <v>-100</v>
      </c>
      <c r="W315" s="5">
        <f>IF(A314=Emisiones_CO2_CO2eq_LA[[#This Row],[País]],IFERROR(((Emisiones_CO2_CO2eq_LA[[#This Row],[Transporte (kilotoneladas CO₂e)]]-U314)/U314)*100,0),0)</f>
        <v>-4.3478260869565215</v>
      </c>
      <c r="X315" s="5">
        <v>0.28818443804034499</v>
      </c>
      <c r="Y315">
        <v>2000</v>
      </c>
      <c r="Z315">
        <f>IF(A314=Emisiones_CO2_CO2eq_LA[[#This Row],[País]],IFERROR(Emisiones_CO2_CO2eq_LA[[#This Row],[Manufactura y Construcción (kilotoneladas CO₂e)]]-Y314,0),0)</f>
        <v>100</v>
      </c>
      <c r="AA315" s="5">
        <f>IF(A314=Emisiones_CO2_CO2eq_LA[[#This Row],[País]],IFERROR(((Emisiones_CO2_CO2eq_LA[[#This Row],[Manufactura y Construcción (kilotoneladas CO₂e)]]-Y314)/Y314)*100,0),0)</f>
        <v>5.2631578947368416</v>
      </c>
      <c r="AB315" s="5">
        <v>0.26198585276394998</v>
      </c>
      <c r="AC315">
        <v>0</v>
      </c>
      <c r="AD315">
        <f>IF(A314=Emisiones_CO2_CO2eq_LA[[#This Row],[País]],IFERROR(Emisiones_CO2_CO2eq_LA[[#This Row],[Emisiones Fugitivas (kilotoneladas CO₂e)]]-AC314,0),0)</f>
        <v>0</v>
      </c>
      <c r="AE315" s="5">
        <f>IF(A314=Emisiones_CO2_CO2eq_LA[[#This Row],[País]],IFERROR(((Emisiones_CO2_CO2eq_LA[[#This Row],[Emisiones Fugitivas (kilotoneladas CO₂e)]]-AC314)/AC314)*100,0),0)</f>
        <v>0</v>
      </c>
      <c r="AF315" s="5">
        <v>0</v>
      </c>
      <c r="AG315">
        <v>1600</v>
      </c>
      <c r="AH315">
        <f>IF(A314=Emisiones_CO2_CO2eq_LA[[#This Row],[País]],IFERROR(Emisiones_CO2_CO2eq_LA[[#This Row],[Electricidad y Calor (kilotoneladas CO₂e)]]-AG314,0),0)</f>
        <v>-700</v>
      </c>
      <c r="AI315" s="5">
        <f>IF(A314=Emisiones_CO2_CO2eq_LA[[#This Row],[País]],IFERROR(((Emisiones_CO2_CO2eq_LA[[#This Row],[Electricidad y Calor (kilotoneladas CO₂e)]]-AG314)/AG314)*100,0),0)</f>
        <v>-30.434782608695656</v>
      </c>
      <c r="AJ315" s="5">
        <v>0.20958868221116</v>
      </c>
    </row>
    <row r="316" spans="1:36" x14ac:dyDescent="0.25">
      <c r="A316" t="s">
        <v>147</v>
      </c>
      <c r="B316" t="s">
        <v>147</v>
      </c>
      <c r="C316" t="s">
        <v>148</v>
      </c>
      <c r="D316">
        <v>2007</v>
      </c>
      <c r="E316">
        <v>300</v>
      </c>
      <c r="F316">
        <f>IF(A315=Emisiones_CO2_CO2eq_LA[[#This Row],[País]],IFERROR(Emisiones_CO2_CO2eq_LA[[#This Row],[Edificios (kilotoneladas CO₂e)]]-E315,0),0)</f>
        <v>-100</v>
      </c>
      <c r="G316" s="5">
        <f>IF(A315=Emisiones_CO2_CO2eq_LA[[#This Row],[País]],IFERROR(((Emisiones_CO2_CO2eq_LA[[#This Row],[Edificios (kilotoneladas CO₂e)]]-E315)/E315)*100,0),0)</f>
        <v>-25</v>
      </c>
      <c r="H316" s="5">
        <v>3.8417210910487901E-2</v>
      </c>
      <c r="I316">
        <v>710</v>
      </c>
      <c r="J316">
        <f>IF(A315=Emisiones_CO2_CO2eq_LA[[#This Row],[País]],IFERROR(Emisiones_CO2_CO2eq_LA[[#This Row],[Industria (kilotoneladas CO₂e)]]-I315,0),0)</f>
        <v>30</v>
      </c>
      <c r="K316" s="5">
        <f>IF(A315=Emisiones_CO2_CO2eq_LA[[#This Row],[País]],IFERROR(((Emisiones_CO2_CO2eq_LA[[#This Row],[Industria (kilotoneladas CO₂e)]]-I315)/I315)*100,0),0)</f>
        <v>4.4117647058823533</v>
      </c>
      <c r="L316" s="5">
        <v>9.0920732488154604E-2</v>
      </c>
      <c r="M316">
        <v>27870</v>
      </c>
      <c r="N316">
        <f>IF(A315=Emisiones_CO2_CO2eq_LA[[#This Row],[País]],IFERROR(Emisiones_CO2_CO2eq_LA[[#This Row],[UCTUS (kilotoneladas CO₂e)]]-M315,0),0)</f>
        <v>0</v>
      </c>
      <c r="O316" s="5">
        <f>IF(A315=Emisiones_CO2_CO2eq_LA[[#This Row],[País]],IFERROR(((Emisiones_CO2_CO2eq_LA[[#This Row],[UCTUS (kilotoneladas CO₂e)]]-M315)/M315)*100,0),0)</f>
        <v>0</v>
      </c>
      <c r="P316" s="5">
        <v>3.5689588935843202</v>
      </c>
      <c r="Q316">
        <v>100</v>
      </c>
      <c r="R316">
        <f>IF(A315=Emisiones_CO2_CO2eq_LA[[#This Row],[País]],IFERROR(Emisiones_CO2_CO2eq_LA[[#This Row],[Otras Quemas de Combustible (kilotoneladas CO₂e)]]-Q315,0),0)</f>
        <v>-100</v>
      </c>
      <c r="S316" s="5">
        <f>IF(A315=Emisiones_CO2_CO2eq_LA[[#This Row],[País]],IFERROR(((Emisiones_CO2_CO2eq_LA[[#This Row],[Otras Quemas de Combustible (kilotoneladas CO₂e)]]-Q315)/Q315)*100,0),0)</f>
        <v>-50</v>
      </c>
      <c r="T316" s="5">
        <v>0.01</v>
      </c>
      <c r="U316">
        <v>3200</v>
      </c>
      <c r="V316">
        <f>IF(A315=Emisiones_CO2_CO2eq_LA[[#This Row],[País]],IFERROR(Emisiones_CO2_CO2eq_LA[[#This Row],[Transporte (kilotoneladas CO₂e)]]-U315,0),0)</f>
        <v>1000</v>
      </c>
      <c r="W316" s="5">
        <f>IF(A315=Emisiones_CO2_CO2eq_LA[[#This Row],[País]],IFERROR(((Emisiones_CO2_CO2eq_LA[[#This Row],[Transporte (kilotoneladas CO₂e)]]-U315)/U315)*100,0),0)</f>
        <v>45.454545454545453</v>
      </c>
      <c r="X316" s="5">
        <v>0.40978358304520401</v>
      </c>
      <c r="Y316">
        <v>1900</v>
      </c>
      <c r="Z316">
        <f>IF(A315=Emisiones_CO2_CO2eq_LA[[#This Row],[País]],IFERROR(Emisiones_CO2_CO2eq_LA[[#This Row],[Manufactura y Construcción (kilotoneladas CO₂e)]]-Y315,0),0)</f>
        <v>-100</v>
      </c>
      <c r="AA316" s="5">
        <f>IF(A315=Emisiones_CO2_CO2eq_LA[[#This Row],[País]],IFERROR(((Emisiones_CO2_CO2eq_LA[[#This Row],[Manufactura y Construcción (kilotoneladas CO₂e)]]-Y315)/Y315)*100,0),0)</f>
        <v>-5</v>
      </c>
      <c r="AB316" s="5">
        <v>0.24330900243309</v>
      </c>
      <c r="AC316">
        <v>0</v>
      </c>
      <c r="AD316">
        <f>IF(A315=Emisiones_CO2_CO2eq_LA[[#This Row],[País]],IFERROR(Emisiones_CO2_CO2eq_LA[[#This Row],[Emisiones Fugitivas (kilotoneladas CO₂e)]]-AC315,0),0)</f>
        <v>0</v>
      </c>
      <c r="AE316" s="5">
        <f>IF(A315=Emisiones_CO2_CO2eq_LA[[#This Row],[País]],IFERROR(((Emisiones_CO2_CO2eq_LA[[#This Row],[Emisiones Fugitivas (kilotoneladas CO₂e)]]-AC315)/AC315)*100,0),0)</f>
        <v>0</v>
      </c>
      <c r="AF316" s="5">
        <v>0</v>
      </c>
      <c r="AG316">
        <v>2700</v>
      </c>
      <c r="AH316">
        <f>IF(A315=Emisiones_CO2_CO2eq_LA[[#This Row],[País]],IFERROR(Emisiones_CO2_CO2eq_LA[[#This Row],[Electricidad y Calor (kilotoneladas CO₂e)]]-AG315,0),0)</f>
        <v>1100</v>
      </c>
      <c r="AI316" s="5">
        <f>IF(A315=Emisiones_CO2_CO2eq_LA[[#This Row],[País]],IFERROR(((Emisiones_CO2_CO2eq_LA[[#This Row],[Electricidad y Calor (kilotoneladas CO₂e)]]-AG315)/AG315)*100,0),0)</f>
        <v>68.75</v>
      </c>
      <c r="AJ316" s="5">
        <v>0.34575489819439098</v>
      </c>
    </row>
    <row r="317" spans="1:36" x14ac:dyDescent="0.25">
      <c r="A317" t="s">
        <v>147</v>
      </c>
      <c r="B317" t="s">
        <v>147</v>
      </c>
      <c r="C317" t="s">
        <v>148</v>
      </c>
      <c r="D317">
        <v>2008</v>
      </c>
      <c r="E317">
        <v>300</v>
      </c>
      <c r="F317">
        <f>IF(A316=Emisiones_CO2_CO2eq_LA[[#This Row],[País]],IFERROR(Emisiones_CO2_CO2eq_LA[[#This Row],[Edificios (kilotoneladas CO₂e)]]-E316,0),0)</f>
        <v>0</v>
      </c>
      <c r="G317" s="5">
        <f>IF(A316=Emisiones_CO2_CO2eq_LA[[#This Row],[País]],IFERROR(((Emisiones_CO2_CO2eq_LA[[#This Row],[Edificios (kilotoneladas CO₂e)]]-E316)/E316)*100,0),0)</f>
        <v>0</v>
      </c>
      <c r="H317" s="5">
        <v>3.7589274527001601E-2</v>
      </c>
      <c r="I317">
        <v>710</v>
      </c>
      <c r="J317">
        <f>IF(A316=Emisiones_CO2_CO2eq_LA[[#This Row],[País]],IFERROR(Emisiones_CO2_CO2eq_LA[[#This Row],[Industria (kilotoneladas CO₂e)]]-I316,0),0)</f>
        <v>0</v>
      </c>
      <c r="K317" s="5">
        <f>IF(A316=Emisiones_CO2_CO2eq_LA[[#This Row],[País]],IFERROR(((Emisiones_CO2_CO2eq_LA[[#This Row],[Industria (kilotoneladas CO₂e)]]-I316)/I316)*100,0),0)</f>
        <v>0</v>
      </c>
      <c r="L317" s="5">
        <v>8.8961283047237105E-2</v>
      </c>
      <c r="M317">
        <v>27870</v>
      </c>
      <c r="N317">
        <f>IF(A316=Emisiones_CO2_CO2eq_LA[[#This Row],[País]],IFERROR(Emisiones_CO2_CO2eq_LA[[#This Row],[UCTUS (kilotoneladas CO₂e)]]-M316,0),0)</f>
        <v>0</v>
      </c>
      <c r="O317" s="5">
        <f>IF(A316=Emisiones_CO2_CO2eq_LA[[#This Row],[País]],IFERROR(((Emisiones_CO2_CO2eq_LA[[#This Row],[UCTUS (kilotoneladas CO₂e)]]-M316)/M316)*100,0),0)</f>
        <v>0</v>
      </c>
      <c r="P317" s="5">
        <v>3.4920436035584501</v>
      </c>
      <c r="Q317">
        <v>200</v>
      </c>
      <c r="R317">
        <f>IF(A316=Emisiones_CO2_CO2eq_LA[[#This Row],[País]],IFERROR(Emisiones_CO2_CO2eq_LA[[#This Row],[Otras Quemas de Combustible (kilotoneladas CO₂e)]]-Q316,0),0)</f>
        <v>100</v>
      </c>
      <c r="S317" s="5">
        <f>IF(A316=Emisiones_CO2_CO2eq_LA[[#This Row],[País]],IFERROR(((Emisiones_CO2_CO2eq_LA[[#This Row],[Otras Quemas de Combustible (kilotoneladas CO₂e)]]-Q316)/Q316)*100,0),0)</f>
        <v>100</v>
      </c>
      <c r="T317" s="5">
        <v>0.03</v>
      </c>
      <c r="U317">
        <v>3000</v>
      </c>
      <c r="V317">
        <f>IF(A316=Emisiones_CO2_CO2eq_LA[[#This Row],[País]],IFERROR(Emisiones_CO2_CO2eq_LA[[#This Row],[Transporte (kilotoneladas CO₂e)]]-U316,0),0)</f>
        <v>-200</v>
      </c>
      <c r="W317" s="5">
        <f>IF(A316=Emisiones_CO2_CO2eq_LA[[#This Row],[País]],IFERROR(((Emisiones_CO2_CO2eq_LA[[#This Row],[Transporte (kilotoneladas CO₂e)]]-U316)/U316)*100,0),0)</f>
        <v>-6.25</v>
      </c>
      <c r="X317" s="5">
        <v>0.37589274527001598</v>
      </c>
      <c r="Y317">
        <v>1800</v>
      </c>
      <c r="Z317">
        <f>IF(A316=Emisiones_CO2_CO2eq_LA[[#This Row],[País]],IFERROR(Emisiones_CO2_CO2eq_LA[[#This Row],[Manufactura y Construcción (kilotoneladas CO₂e)]]-Y316,0),0)</f>
        <v>-100</v>
      </c>
      <c r="AA317" s="5">
        <f>IF(A316=Emisiones_CO2_CO2eq_LA[[#This Row],[País]],IFERROR(((Emisiones_CO2_CO2eq_LA[[#This Row],[Manufactura y Construcción (kilotoneladas CO₂e)]]-Y316)/Y316)*100,0),0)</f>
        <v>-5.2631578947368416</v>
      </c>
      <c r="AB317" s="5">
        <v>0.225535647162009</v>
      </c>
      <c r="AC317">
        <v>0</v>
      </c>
      <c r="AD317">
        <f>IF(A316=Emisiones_CO2_CO2eq_LA[[#This Row],[País]],IFERROR(Emisiones_CO2_CO2eq_LA[[#This Row],[Emisiones Fugitivas (kilotoneladas CO₂e)]]-AC316,0),0)</f>
        <v>0</v>
      </c>
      <c r="AE317" s="5">
        <f>IF(A316=Emisiones_CO2_CO2eq_LA[[#This Row],[País]],IFERROR(((Emisiones_CO2_CO2eq_LA[[#This Row],[Emisiones Fugitivas (kilotoneladas CO₂e)]]-AC316)/AC316)*100,0),0)</f>
        <v>0</v>
      </c>
      <c r="AF317" s="5">
        <v>0</v>
      </c>
      <c r="AG317">
        <v>2700</v>
      </c>
      <c r="AH317">
        <f>IF(A316=Emisiones_CO2_CO2eq_LA[[#This Row],[País]],IFERROR(Emisiones_CO2_CO2eq_LA[[#This Row],[Electricidad y Calor (kilotoneladas CO₂e)]]-AG316,0),0)</f>
        <v>0</v>
      </c>
      <c r="AI317" s="5">
        <f>IF(A316=Emisiones_CO2_CO2eq_LA[[#This Row],[País]],IFERROR(((Emisiones_CO2_CO2eq_LA[[#This Row],[Electricidad y Calor (kilotoneladas CO₂e)]]-AG316)/AG316)*100,0),0)</f>
        <v>0</v>
      </c>
      <c r="AJ317" s="5">
        <v>0.33830347074301398</v>
      </c>
    </row>
    <row r="318" spans="1:36" x14ac:dyDescent="0.25">
      <c r="A318" t="s">
        <v>147</v>
      </c>
      <c r="B318" t="s">
        <v>147</v>
      </c>
      <c r="C318" t="s">
        <v>148</v>
      </c>
      <c r="D318">
        <v>2009</v>
      </c>
      <c r="E318">
        <v>300</v>
      </c>
      <c r="F318">
        <f>IF(A317=Emisiones_CO2_CO2eq_LA[[#This Row],[País]],IFERROR(Emisiones_CO2_CO2eq_LA[[#This Row],[Edificios (kilotoneladas CO₂e)]]-E317,0),0)</f>
        <v>0</v>
      </c>
      <c r="G318" s="5">
        <f>IF(A317=Emisiones_CO2_CO2eq_LA[[#This Row],[País]],IFERROR(((Emisiones_CO2_CO2eq_LA[[#This Row],[Edificios (kilotoneladas CO₂e)]]-E317)/E317)*100,0),0)</f>
        <v>0</v>
      </c>
      <c r="H318" s="5">
        <v>3.6805299963194697E-2</v>
      </c>
      <c r="I318">
        <v>710</v>
      </c>
      <c r="J318">
        <f>IF(A317=Emisiones_CO2_CO2eq_LA[[#This Row],[País]],IFERROR(Emisiones_CO2_CO2eq_LA[[#This Row],[Industria (kilotoneladas CO₂e)]]-I317,0),0)</f>
        <v>0</v>
      </c>
      <c r="K318" s="5">
        <f>IF(A317=Emisiones_CO2_CO2eq_LA[[#This Row],[País]],IFERROR(((Emisiones_CO2_CO2eq_LA[[#This Row],[Industria (kilotoneladas CO₂e)]]-I317)/I317)*100,0),0)</f>
        <v>0</v>
      </c>
      <c r="L318" s="5">
        <v>8.7105876579560704E-2</v>
      </c>
      <c r="M318">
        <v>27870</v>
      </c>
      <c r="N318">
        <f>IF(A317=Emisiones_CO2_CO2eq_LA[[#This Row],[País]],IFERROR(Emisiones_CO2_CO2eq_LA[[#This Row],[UCTUS (kilotoneladas CO₂e)]]-M317,0),0)</f>
        <v>0</v>
      </c>
      <c r="O318" s="5">
        <f>IF(A317=Emisiones_CO2_CO2eq_LA[[#This Row],[País]],IFERROR(((Emisiones_CO2_CO2eq_LA[[#This Row],[UCTUS (kilotoneladas CO₂e)]]-M317)/M317)*100,0),0)</f>
        <v>0</v>
      </c>
      <c r="P318" s="5">
        <v>3.4192123665807799</v>
      </c>
      <c r="Q318">
        <v>100</v>
      </c>
      <c r="R318">
        <f>IF(A317=Emisiones_CO2_CO2eq_LA[[#This Row],[País]],IFERROR(Emisiones_CO2_CO2eq_LA[[#This Row],[Otras Quemas de Combustible (kilotoneladas CO₂e)]]-Q317,0),0)</f>
        <v>-100</v>
      </c>
      <c r="S318" s="5">
        <f>IF(A317=Emisiones_CO2_CO2eq_LA[[#This Row],[País]],IFERROR(((Emisiones_CO2_CO2eq_LA[[#This Row],[Otras Quemas de Combustible (kilotoneladas CO₂e)]]-Q317)/Q317)*100,0),0)</f>
        <v>-50</v>
      </c>
      <c r="T318" s="5">
        <v>0.01</v>
      </c>
      <c r="U318">
        <v>3100</v>
      </c>
      <c r="V318">
        <f>IF(A317=Emisiones_CO2_CO2eq_LA[[#This Row],[País]],IFERROR(Emisiones_CO2_CO2eq_LA[[#This Row],[Transporte (kilotoneladas CO₂e)]]-U317,0),0)</f>
        <v>100</v>
      </c>
      <c r="W318" s="5">
        <f>IF(A317=Emisiones_CO2_CO2eq_LA[[#This Row],[País]],IFERROR(((Emisiones_CO2_CO2eq_LA[[#This Row],[Transporte (kilotoneladas CO₂e)]]-U317)/U317)*100,0),0)</f>
        <v>3.3333333333333335</v>
      </c>
      <c r="X318" s="5">
        <v>0.38032143295301102</v>
      </c>
      <c r="Y318">
        <v>1700</v>
      </c>
      <c r="Z318">
        <f>IF(A317=Emisiones_CO2_CO2eq_LA[[#This Row],[País]],IFERROR(Emisiones_CO2_CO2eq_LA[[#This Row],[Manufactura y Construcción (kilotoneladas CO₂e)]]-Y317,0),0)</f>
        <v>-100</v>
      </c>
      <c r="AA318" s="5">
        <f>IF(A317=Emisiones_CO2_CO2eq_LA[[#This Row],[País]],IFERROR(((Emisiones_CO2_CO2eq_LA[[#This Row],[Manufactura y Construcción (kilotoneladas CO₂e)]]-Y317)/Y317)*100,0),0)</f>
        <v>-5.5555555555555554</v>
      </c>
      <c r="AB318" s="5">
        <v>0.208563366458103</v>
      </c>
      <c r="AC318">
        <v>0</v>
      </c>
      <c r="AD318">
        <f>IF(A317=Emisiones_CO2_CO2eq_LA[[#This Row],[País]],IFERROR(Emisiones_CO2_CO2eq_LA[[#This Row],[Emisiones Fugitivas (kilotoneladas CO₂e)]]-AC317,0),0)</f>
        <v>0</v>
      </c>
      <c r="AE318" s="5">
        <f>IF(A317=Emisiones_CO2_CO2eq_LA[[#This Row],[País]],IFERROR(((Emisiones_CO2_CO2eq_LA[[#This Row],[Emisiones Fugitivas (kilotoneladas CO₂e)]]-AC317)/AC317)*100,0),0)</f>
        <v>0</v>
      </c>
      <c r="AF318" s="5">
        <v>0</v>
      </c>
      <c r="AG318">
        <v>2300</v>
      </c>
      <c r="AH318">
        <f>IF(A317=Emisiones_CO2_CO2eq_LA[[#This Row],[País]],IFERROR(Emisiones_CO2_CO2eq_LA[[#This Row],[Electricidad y Calor (kilotoneladas CO₂e)]]-AG317,0),0)</f>
        <v>-400</v>
      </c>
      <c r="AI318" s="5">
        <f>IF(A317=Emisiones_CO2_CO2eq_LA[[#This Row],[País]],IFERROR(((Emisiones_CO2_CO2eq_LA[[#This Row],[Electricidad y Calor (kilotoneladas CO₂e)]]-AG317)/AG317)*100,0),0)</f>
        <v>-14.814814814814813</v>
      </c>
      <c r="AJ318" s="5">
        <v>0.28217396638449199</v>
      </c>
    </row>
    <row r="319" spans="1:36" x14ac:dyDescent="0.25">
      <c r="A319" t="s">
        <v>147</v>
      </c>
      <c r="B319" t="s">
        <v>147</v>
      </c>
      <c r="C319" t="s">
        <v>148</v>
      </c>
      <c r="D319">
        <v>2010</v>
      </c>
      <c r="E319">
        <v>300</v>
      </c>
      <c r="F319">
        <f>IF(A318=Emisiones_CO2_CO2eq_LA[[#This Row],[País]],IFERROR(Emisiones_CO2_CO2eq_LA[[#This Row],[Edificios (kilotoneladas CO₂e)]]-E318,0),0)</f>
        <v>0</v>
      </c>
      <c r="G319" s="5">
        <f>IF(A318=Emisiones_CO2_CO2eq_LA[[#This Row],[País]],IFERROR(((Emisiones_CO2_CO2eq_LA[[#This Row],[Edificios (kilotoneladas CO₂e)]]-E318)/E318)*100,0),0)</f>
        <v>0</v>
      </c>
      <c r="H319" s="5">
        <v>3.6070698569195599E-2</v>
      </c>
      <c r="I319">
        <v>630</v>
      </c>
      <c r="J319">
        <f>IF(A318=Emisiones_CO2_CO2eq_LA[[#This Row],[País]],IFERROR(Emisiones_CO2_CO2eq_LA[[#This Row],[Industria (kilotoneladas CO₂e)]]-I318,0),0)</f>
        <v>-80</v>
      </c>
      <c r="K319" s="5">
        <f>IF(A318=Emisiones_CO2_CO2eq_LA[[#This Row],[País]],IFERROR(((Emisiones_CO2_CO2eq_LA[[#This Row],[Industria (kilotoneladas CO₂e)]]-I318)/I318)*100,0),0)</f>
        <v>-11.267605633802818</v>
      </c>
      <c r="L319" s="5">
        <v>7.5748466995310806E-2</v>
      </c>
      <c r="M319">
        <v>27870</v>
      </c>
      <c r="N319">
        <f>IF(A318=Emisiones_CO2_CO2eq_LA[[#This Row],[País]],IFERROR(Emisiones_CO2_CO2eq_LA[[#This Row],[UCTUS (kilotoneladas CO₂e)]]-M318,0),0)</f>
        <v>0</v>
      </c>
      <c r="O319" s="5">
        <f>IF(A318=Emisiones_CO2_CO2eq_LA[[#This Row],[País]],IFERROR(((Emisiones_CO2_CO2eq_LA[[#This Row],[UCTUS (kilotoneladas CO₂e)]]-M318)/M318)*100,0),0)</f>
        <v>0</v>
      </c>
      <c r="P319" s="5">
        <v>3.3509678970782701</v>
      </c>
      <c r="Q319">
        <v>100</v>
      </c>
      <c r="R319">
        <f>IF(A318=Emisiones_CO2_CO2eq_LA[[#This Row],[País]],IFERROR(Emisiones_CO2_CO2eq_LA[[#This Row],[Otras Quemas de Combustible (kilotoneladas CO₂e)]]-Q318,0),0)</f>
        <v>0</v>
      </c>
      <c r="S319" s="5">
        <f>IF(A318=Emisiones_CO2_CO2eq_LA[[#This Row],[País]],IFERROR(((Emisiones_CO2_CO2eq_LA[[#This Row],[Otras Quemas de Combustible (kilotoneladas CO₂e)]]-Q318)/Q318)*100,0),0)</f>
        <v>0</v>
      </c>
      <c r="T319" s="5">
        <v>0.01</v>
      </c>
      <c r="U319">
        <v>3100</v>
      </c>
      <c r="V319">
        <f>IF(A318=Emisiones_CO2_CO2eq_LA[[#This Row],[País]],IFERROR(Emisiones_CO2_CO2eq_LA[[#This Row],[Transporte (kilotoneladas CO₂e)]]-U318,0),0)</f>
        <v>0</v>
      </c>
      <c r="W319" s="5">
        <f>IF(A318=Emisiones_CO2_CO2eq_LA[[#This Row],[País]],IFERROR(((Emisiones_CO2_CO2eq_LA[[#This Row],[Transporte (kilotoneladas CO₂e)]]-U318)/U318)*100,0),0)</f>
        <v>0</v>
      </c>
      <c r="X319" s="5">
        <v>0.37273055188168802</v>
      </c>
      <c r="Y319">
        <v>1800</v>
      </c>
      <c r="Z319">
        <f>IF(A318=Emisiones_CO2_CO2eq_LA[[#This Row],[País]],IFERROR(Emisiones_CO2_CO2eq_LA[[#This Row],[Manufactura y Construcción (kilotoneladas CO₂e)]]-Y318,0),0)</f>
        <v>100</v>
      </c>
      <c r="AA319" s="5">
        <f>IF(A318=Emisiones_CO2_CO2eq_LA[[#This Row],[País]],IFERROR(((Emisiones_CO2_CO2eq_LA[[#This Row],[Manufactura y Construcción (kilotoneladas CO₂e)]]-Y318)/Y318)*100,0),0)</f>
        <v>5.8823529411764701</v>
      </c>
      <c r="AB319" s="5">
        <v>0.216424191415173</v>
      </c>
      <c r="AC319">
        <v>0</v>
      </c>
      <c r="AD319">
        <f>IF(A318=Emisiones_CO2_CO2eq_LA[[#This Row],[País]],IFERROR(Emisiones_CO2_CO2eq_LA[[#This Row],[Emisiones Fugitivas (kilotoneladas CO₂e)]]-AC318,0),0)</f>
        <v>0</v>
      </c>
      <c r="AE319" s="5">
        <f>IF(A318=Emisiones_CO2_CO2eq_LA[[#This Row],[País]],IFERROR(((Emisiones_CO2_CO2eq_LA[[#This Row],[Emisiones Fugitivas (kilotoneladas CO₂e)]]-AC318)/AC318)*100,0),0)</f>
        <v>0</v>
      </c>
      <c r="AF319" s="5">
        <v>0</v>
      </c>
      <c r="AG319">
        <v>2300</v>
      </c>
      <c r="AH319">
        <f>IF(A318=Emisiones_CO2_CO2eq_LA[[#This Row],[País]],IFERROR(Emisiones_CO2_CO2eq_LA[[#This Row],[Electricidad y Calor (kilotoneladas CO₂e)]]-AG318,0),0)</f>
        <v>0</v>
      </c>
      <c r="AI319" s="5">
        <f>IF(A318=Emisiones_CO2_CO2eq_LA[[#This Row],[País]],IFERROR(((Emisiones_CO2_CO2eq_LA[[#This Row],[Electricidad y Calor (kilotoneladas CO₂e)]]-AG318)/AG318)*100,0),0)</f>
        <v>0</v>
      </c>
      <c r="AJ319" s="5">
        <v>0.27654202236383302</v>
      </c>
    </row>
    <row r="320" spans="1:36" x14ac:dyDescent="0.25">
      <c r="A320" t="s">
        <v>147</v>
      </c>
      <c r="B320" t="s">
        <v>147</v>
      </c>
      <c r="C320" t="s">
        <v>148</v>
      </c>
      <c r="D320">
        <v>2011</v>
      </c>
      <c r="E320">
        <v>300</v>
      </c>
      <c r="F320">
        <f>IF(A319=Emisiones_CO2_CO2eq_LA[[#This Row],[País]],IFERROR(Emisiones_CO2_CO2eq_LA[[#This Row],[Edificios (kilotoneladas CO₂e)]]-E319,0),0)</f>
        <v>0</v>
      </c>
      <c r="G320" s="5">
        <f>IF(A319=Emisiones_CO2_CO2eq_LA[[#This Row],[País]],IFERROR(((Emisiones_CO2_CO2eq_LA[[#This Row],[Edificios (kilotoneladas CO₂e)]]-E319)/E319)*100,0),0)</f>
        <v>0</v>
      </c>
      <c r="H320" s="5">
        <v>3.5373187124159801E-2</v>
      </c>
      <c r="I320">
        <v>630</v>
      </c>
      <c r="J320">
        <f>IF(A319=Emisiones_CO2_CO2eq_LA[[#This Row],[País]],IFERROR(Emisiones_CO2_CO2eq_LA[[#This Row],[Industria (kilotoneladas CO₂e)]]-I319,0),0)</f>
        <v>0</v>
      </c>
      <c r="K320" s="5">
        <f>IF(A319=Emisiones_CO2_CO2eq_LA[[#This Row],[País]],IFERROR(((Emisiones_CO2_CO2eq_LA[[#This Row],[Industria (kilotoneladas CO₂e)]]-I319)/I319)*100,0),0)</f>
        <v>0</v>
      </c>
      <c r="L320" s="5">
        <v>7.4283692960735698E-2</v>
      </c>
      <c r="M320">
        <v>27870</v>
      </c>
      <c r="N320">
        <f>IF(A319=Emisiones_CO2_CO2eq_LA[[#This Row],[País]],IFERROR(Emisiones_CO2_CO2eq_LA[[#This Row],[UCTUS (kilotoneladas CO₂e)]]-M319,0),0)</f>
        <v>0</v>
      </c>
      <c r="O320" s="5">
        <f>IF(A319=Emisiones_CO2_CO2eq_LA[[#This Row],[País]],IFERROR(((Emisiones_CO2_CO2eq_LA[[#This Row],[UCTUS (kilotoneladas CO₂e)]]-M319)/M319)*100,0),0)</f>
        <v>0</v>
      </c>
      <c r="P320" s="5">
        <v>3.2861690838344502</v>
      </c>
      <c r="Q320">
        <v>0</v>
      </c>
      <c r="R320">
        <f>IF(A319=Emisiones_CO2_CO2eq_LA[[#This Row],[País]],IFERROR(Emisiones_CO2_CO2eq_LA[[#This Row],[Otras Quemas de Combustible (kilotoneladas CO₂e)]]-Q319,0),0)</f>
        <v>-100</v>
      </c>
      <c r="S320" s="5">
        <f>IF(A319=Emisiones_CO2_CO2eq_LA[[#This Row],[País]],IFERROR(((Emisiones_CO2_CO2eq_LA[[#This Row],[Otras Quemas de Combustible (kilotoneladas CO₂e)]]-Q319)/Q319)*100,0),0)</f>
        <v>-100</v>
      </c>
      <c r="T320" s="6">
        <v>0</v>
      </c>
      <c r="U320">
        <v>3200</v>
      </c>
      <c r="V320">
        <f>IF(A319=Emisiones_CO2_CO2eq_LA[[#This Row],[País]],IFERROR(Emisiones_CO2_CO2eq_LA[[#This Row],[Transporte (kilotoneladas CO₂e)]]-U319,0),0)</f>
        <v>100</v>
      </c>
      <c r="W320" s="5">
        <f>IF(A319=Emisiones_CO2_CO2eq_LA[[#This Row],[País]],IFERROR(((Emisiones_CO2_CO2eq_LA[[#This Row],[Transporte (kilotoneladas CO₂e)]]-U319)/U319)*100,0),0)</f>
        <v>3.225806451612903</v>
      </c>
      <c r="X320" s="5">
        <v>0.37731399599103799</v>
      </c>
      <c r="Y320">
        <v>2000</v>
      </c>
      <c r="Z320">
        <f>IF(A319=Emisiones_CO2_CO2eq_LA[[#This Row],[País]],IFERROR(Emisiones_CO2_CO2eq_LA[[#This Row],[Manufactura y Construcción (kilotoneladas CO₂e)]]-Y319,0),0)</f>
        <v>200</v>
      </c>
      <c r="AA320" s="5">
        <f>IF(A319=Emisiones_CO2_CO2eq_LA[[#This Row],[País]],IFERROR(((Emisiones_CO2_CO2eq_LA[[#This Row],[Manufactura y Construcción (kilotoneladas CO₂e)]]-Y319)/Y319)*100,0),0)</f>
        <v>11.111111111111111</v>
      </c>
      <c r="AB320" s="5">
        <v>0.23582124749439901</v>
      </c>
      <c r="AC320">
        <v>0</v>
      </c>
      <c r="AD320">
        <f>IF(A319=Emisiones_CO2_CO2eq_LA[[#This Row],[País]],IFERROR(Emisiones_CO2_CO2eq_LA[[#This Row],[Emisiones Fugitivas (kilotoneladas CO₂e)]]-AC319,0),0)</f>
        <v>0</v>
      </c>
      <c r="AE320" s="5">
        <f>IF(A319=Emisiones_CO2_CO2eq_LA[[#This Row],[País]],IFERROR(((Emisiones_CO2_CO2eq_LA[[#This Row],[Emisiones Fugitivas (kilotoneladas CO₂e)]]-AC319)/AC319)*100,0),0)</f>
        <v>0</v>
      </c>
      <c r="AF320" s="5">
        <v>0</v>
      </c>
      <c r="AG320">
        <v>2800</v>
      </c>
      <c r="AH320">
        <f>IF(A319=Emisiones_CO2_CO2eq_LA[[#This Row],[País]],IFERROR(Emisiones_CO2_CO2eq_LA[[#This Row],[Electricidad y Calor (kilotoneladas CO₂e)]]-AG319,0),0)</f>
        <v>500</v>
      </c>
      <c r="AI320" s="5">
        <f>IF(A319=Emisiones_CO2_CO2eq_LA[[#This Row],[País]],IFERROR(((Emisiones_CO2_CO2eq_LA[[#This Row],[Electricidad y Calor (kilotoneladas CO₂e)]]-AG319)/AG319)*100,0),0)</f>
        <v>21.739130434782609</v>
      </c>
      <c r="AJ320" s="5">
        <v>0.330149746492158</v>
      </c>
    </row>
    <row r="321" spans="1:36" x14ac:dyDescent="0.25">
      <c r="A321" t="s">
        <v>147</v>
      </c>
      <c r="B321" t="s">
        <v>147</v>
      </c>
      <c r="C321" t="s">
        <v>148</v>
      </c>
      <c r="D321">
        <v>2012</v>
      </c>
      <c r="E321">
        <v>300</v>
      </c>
      <c r="F321">
        <f>IF(A320=Emisiones_CO2_CO2eq_LA[[#This Row],[País]],IFERROR(Emisiones_CO2_CO2eq_LA[[#This Row],[Edificios (kilotoneladas CO₂e)]]-E320,0),0)</f>
        <v>0</v>
      </c>
      <c r="G321" s="5">
        <f>IF(A320=Emisiones_CO2_CO2eq_LA[[#This Row],[País]],IFERROR(((Emisiones_CO2_CO2eq_LA[[#This Row],[Edificios (kilotoneladas CO₂e)]]-E320)/E320)*100,0),0)</f>
        <v>0</v>
      </c>
      <c r="H321" s="5">
        <v>3.4718203911584297E-2</v>
      </c>
      <c r="I321">
        <v>670</v>
      </c>
      <c r="J321">
        <f>IF(A320=Emisiones_CO2_CO2eq_LA[[#This Row],[País]],IFERROR(Emisiones_CO2_CO2eq_LA[[#This Row],[Industria (kilotoneladas CO₂e)]]-I320,0),0)</f>
        <v>40</v>
      </c>
      <c r="K321" s="5">
        <f>IF(A320=Emisiones_CO2_CO2eq_LA[[#This Row],[País]],IFERROR(((Emisiones_CO2_CO2eq_LA[[#This Row],[Industria (kilotoneladas CO₂e)]]-I320)/I320)*100,0),0)</f>
        <v>6.3492063492063489</v>
      </c>
      <c r="L321" s="5">
        <v>7.7537322069204898E-2</v>
      </c>
      <c r="M321">
        <v>27870</v>
      </c>
      <c r="N321">
        <f>IF(A320=Emisiones_CO2_CO2eq_LA[[#This Row],[País]],IFERROR(Emisiones_CO2_CO2eq_LA[[#This Row],[UCTUS (kilotoneladas CO₂e)]]-M320,0),0)</f>
        <v>0</v>
      </c>
      <c r="O321" s="5">
        <f>IF(A320=Emisiones_CO2_CO2eq_LA[[#This Row],[País]],IFERROR(((Emisiones_CO2_CO2eq_LA[[#This Row],[UCTUS (kilotoneladas CO₂e)]]-M320)/M320)*100,0),0)</f>
        <v>0</v>
      </c>
      <c r="P321" s="5">
        <v>3.2253211433861799</v>
      </c>
      <c r="Q321">
        <v>0</v>
      </c>
      <c r="R321">
        <f>IF(A320=Emisiones_CO2_CO2eq_LA[[#This Row],[País]],IFERROR(Emisiones_CO2_CO2eq_LA[[#This Row],[Otras Quemas de Combustible (kilotoneladas CO₂e)]]-Q320,0),0)</f>
        <v>0</v>
      </c>
      <c r="S321" s="5">
        <f>IF(A320=Emisiones_CO2_CO2eq_LA[[#This Row],[País]],IFERROR(((Emisiones_CO2_CO2eq_LA[[#This Row],[Otras Quemas de Combustible (kilotoneladas CO₂e)]]-Q320)/Q320)*100,0),0)</f>
        <v>0</v>
      </c>
      <c r="T321" s="6">
        <v>0</v>
      </c>
      <c r="U321">
        <v>3300</v>
      </c>
      <c r="V321">
        <f>IF(A320=Emisiones_CO2_CO2eq_LA[[#This Row],[País]],IFERROR(Emisiones_CO2_CO2eq_LA[[#This Row],[Transporte (kilotoneladas CO₂e)]]-U320,0),0)</f>
        <v>100</v>
      </c>
      <c r="W321" s="5">
        <f>IF(A320=Emisiones_CO2_CO2eq_LA[[#This Row],[País]],IFERROR(((Emisiones_CO2_CO2eq_LA[[#This Row],[Transporte (kilotoneladas CO₂e)]]-U320)/U320)*100,0),0)</f>
        <v>3.125</v>
      </c>
      <c r="X321" s="5">
        <v>0.38190024302742698</v>
      </c>
      <c r="Y321">
        <v>2100</v>
      </c>
      <c r="Z321">
        <f>IF(A320=Emisiones_CO2_CO2eq_LA[[#This Row],[País]],IFERROR(Emisiones_CO2_CO2eq_LA[[#This Row],[Manufactura y Construcción (kilotoneladas CO₂e)]]-Y320,0),0)</f>
        <v>100</v>
      </c>
      <c r="AA321" s="5">
        <f>IF(A320=Emisiones_CO2_CO2eq_LA[[#This Row],[País]],IFERROR(((Emisiones_CO2_CO2eq_LA[[#This Row],[Manufactura y Construcción (kilotoneladas CO₂e)]]-Y320)/Y320)*100,0),0)</f>
        <v>5</v>
      </c>
      <c r="AB321" s="5">
        <v>0.24302742738109001</v>
      </c>
      <c r="AC321">
        <v>0</v>
      </c>
      <c r="AD321">
        <f>IF(A320=Emisiones_CO2_CO2eq_LA[[#This Row],[País]],IFERROR(Emisiones_CO2_CO2eq_LA[[#This Row],[Emisiones Fugitivas (kilotoneladas CO₂e)]]-AC320,0),0)</f>
        <v>0</v>
      </c>
      <c r="AE321" s="5">
        <f>IF(A320=Emisiones_CO2_CO2eq_LA[[#This Row],[País]],IFERROR(((Emisiones_CO2_CO2eq_LA[[#This Row],[Emisiones Fugitivas (kilotoneladas CO₂e)]]-AC320)/AC320)*100,0),0)</f>
        <v>0</v>
      </c>
      <c r="AF321" s="5">
        <v>0</v>
      </c>
      <c r="AG321">
        <v>2800</v>
      </c>
      <c r="AH321">
        <f>IF(A320=Emisiones_CO2_CO2eq_LA[[#This Row],[País]],IFERROR(Emisiones_CO2_CO2eq_LA[[#This Row],[Electricidad y Calor (kilotoneladas CO₂e)]]-AG320,0),0)</f>
        <v>0</v>
      </c>
      <c r="AI321" s="5">
        <f>IF(A320=Emisiones_CO2_CO2eq_LA[[#This Row],[País]],IFERROR(((Emisiones_CO2_CO2eq_LA[[#This Row],[Electricidad y Calor (kilotoneladas CO₂e)]]-AG320)/AG320)*100,0),0)</f>
        <v>0</v>
      </c>
      <c r="AJ321" s="5">
        <v>0.32403656984145301</v>
      </c>
    </row>
    <row r="322" spans="1:36" x14ac:dyDescent="0.25">
      <c r="A322" t="s">
        <v>147</v>
      </c>
      <c r="B322" t="s">
        <v>147</v>
      </c>
      <c r="C322" t="s">
        <v>148</v>
      </c>
      <c r="D322">
        <v>2013</v>
      </c>
      <c r="E322">
        <v>200</v>
      </c>
      <c r="F322">
        <f>IF(A321=Emisiones_CO2_CO2eq_LA[[#This Row],[País]],IFERROR(Emisiones_CO2_CO2eq_LA[[#This Row],[Edificios (kilotoneladas CO₂e)]]-E321,0),0)</f>
        <v>-100</v>
      </c>
      <c r="G322" s="5">
        <f>IF(A321=Emisiones_CO2_CO2eq_LA[[#This Row],[País]],IFERROR(((Emisiones_CO2_CO2eq_LA[[#This Row],[Edificios (kilotoneladas CO₂e)]]-E321)/E321)*100,0),0)</f>
        <v>-33.333333333333329</v>
      </c>
      <c r="H322" s="5">
        <v>2.27298556654165E-2</v>
      </c>
      <c r="I322">
        <v>660</v>
      </c>
      <c r="J322">
        <f>IF(A321=Emisiones_CO2_CO2eq_LA[[#This Row],[País]],IFERROR(Emisiones_CO2_CO2eq_LA[[#This Row],[Industria (kilotoneladas CO₂e)]]-I321,0),0)</f>
        <v>-10</v>
      </c>
      <c r="K322" s="5">
        <f>IF(A321=Emisiones_CO2_CO2eq_LA[[#This Row],[País]],IFERROR(((Emisiones_CO2_CO2eq_LA[[#This Row],[Industria (kilotoneladas CO₂e)]]-I321)/I321)*100,0),0)</f>
        <v>-1.4925373134328357</v>
      </c>
      <c r="L322" s="5">
        <v>7.5008523695874504E-2</v>
      </c>
      <c r="M322">
        <v>27870</v>
      </c>
      <c r="N322">
        <f>IF(A321=Emisiones_CO2_CO2eq_LA[[#This Row],[País]],IFERROR(Emisiones_CO2_CO2eq_LA[[#This Row],[UCTUS (kilotoneladas CO₂e)]]-M321,0),0)</f>
        <v>0</v>
      </c>
      <c r="O322" s="5">
        <f>IF(A321=Emisiones_CO2_CO2eq_LA[[#This Row],[País]],IFERROR(((Emisiones_CO2_CO2eq_LA[[#This Row],[UCTUS (kilotoneladas CO₂e)]]-M321)/M321)*100,0),0)</f>
        <v>0</v>
      </c>
      <c r="P322" s="5">
        <v>3.1674053869757901</v>
      </c>
      <c r="Q322">
        <v>0</v>
      </c>
      <c r="R322">
        <f>IF(A321=Emisiones_CO2_CO2eq_LA[[#This Row],[País]],IFERROR(Emisiones_CO2_CO2eq_LA[[#This Row],[Otras Quemas de Combustible (kilotoneladas CO₂e)]]-Q321,0),0)</f>
        <v>0</v>
      </c>
      <c r="S322" s="5">
        <f>IF(A321=Emisiones_CO2_CO2eq_LA[[#This Row],[País]],IFERROR(((Emisiones_CO2_CO2eq_LA[[#This Row],[Otras Quemas de Combustible (kilotoneladas CO₂e)]]-Q321)/Q321)*100,0),0)</f>
        <v>0</v>
      </c>
      <c r="T322" s="6">
        <v>0</v>
      </c>
      <c r="U322">
        <v>3300</v>
      </c>
      <c r="V322">
        <f>IF(A321=Emisiones_CO2_CO2eq_LA[[#This Row],[País]],IFERROR(Emisiones_CO2_CO2eq_LA[[#This Row],[Transporte (kilotoneladas CO₂e)]]-U321,0),0)</f>
        <v>0</v>
      </c>
      <c r="W322" s="5">
        <f>IF(A321=Emisiones_CO2_CO2eq_LA[[#This Row],[País]],IFERROR(((Emisiones_CO2_CO2eq_LA[[#This Row],[Transporte (kilotoneladas CO₂e)]]-U321)/U321)*100,0),0)</f>
        <v>0</v>
      </c>
      <c r="X322" s="5">
        <v>0.37504261847937198</v>
      </c>
      <c r="Y322">
        <v>2100</v>
      </c>
      <c r="Z322">
        <f>IF(A321=Emisiones_CO2_CO2eq_LA[[#This Row],[País]],IFERROR(Emisiones_CO2_CO2eq_LA[[#This Row],[Manufactura y Construcción (kilotoneladas CO₂e)]]-Y321,0),0)</f>
        <v>0</v>
      </c>
      <c r="AA322" s="5">
        <f>IF(A321=Emisiones_CO2_CO2eq_LA[[#This Row],[País]],IFERROR(((Emisiones_CO2_CO2eq_LA[[#This Row],[Manufactura y Construcción (kilotoneladas CO₂e)]]-Y321)/Y321)*100,0),0)</f>
        <v>0</v>
      </c>
      <c r="AB322" s="5">
        <v>0.238663484486873</v>
      </c>
      <c r="AC322">
        <v>0</v>
      </c>
      <c r="AD322">
        <f>IF(A321=Emisiones_CO2_CO2eq_LA[[#This Row],[País]],IFERROR(Emisiones_CO2_CO2eq_LA[[#This Row],[Emisiones Fugitivas (kilotoneladas CO₂e)]]-AC321,0),0)</f>
        <v>0</v>
      </c>
      <c r="AE322" s="5">
        <f>IF(A321=Emisiones_CO2_CO2eq_LA[[#This Row],[País]],IFERROR(((Emisiones_CO2_CO2eq_LA[[#This Row],[Emisiones Fugitivas (kilotoneladas CO₂e)]]-AC321)/AC321)*100,0),0)</f>
        <v>0</v>
      </c>
      <c r="AF322" s="5">
        <v>0</v>
      </c>
      <c r="AG322">
        <v>3000</v>
      </c>
      <c r="AH322">
        <f>IF(A321=Emisiones_CO2_CO2eq_LA[[#This Row],[País]],IFERROR(Emisiones_CO2_CO2eq_LA[[#This Row],[Electricidad y Calor (kilotoneladas CO₂e)]]-AG321,0),0)</f>
        <v>200</v>
      </c>
      <c r="AI322" s="5">
        <f>IF(A321=Emisiones_CO2_CO2eq_LA[[#This Row],[País]],IFERROR(((Emisiones_CO2_CO2eq_LA[[#This Row],[Electricidad y Calor (kilotoneladas CO₂e)]]-AG321)/AG321)*100,0),0)</f>
        <v>7.1428571428571423</v>
      </c>
      <c r="AJ322" s="5">
        <v>0.34094783498124698</v>
      </c>
    </row>
    <row r="323" spans="1:36" x14ac:dyDescent="0.25">
      <c r="A323" t="s">
        <v>147</v>
      </c>
      <c r="B323" t="s">
        <v>147</v>
      </c>
      <c r="C323" t="s">
        <v>148</v>
      </c>
      <c r="D323">
        <v>2014</v>
      </c>
      <c r="E323">
        <v>400</v>
      </c>
      <c r="F323">
        <f>IF(A322=Emisiones_CO2_CO2eq_LA[[#This Row],[País]],IFERROR(Emisiones_CO2_CO2eq_LA[[#This Row],[Edificios (kilotoneladas CO₂e)]]-E322,0),0)</f>
        <v>200</v>
      </c>
      <c r="G323" s="5">
        <f>IF(A322=Emisiones_CO2_CO2eq_LA[[#This Row],[País]],IFERROR(((Emisiones_CO2_CO2eq_LA[[#This Row],[Edificios (kilotoneladas CO₂e)]]-E322)/E322)*100,0),0)</f>
        <v>100</v>
      </c>
      <c r="H323" s="5">
        <v>4.4662795891022698E-2</v>
      </c>
      <c r="I323">
        <v>660</v>
      </c>
      <c r="J323">
        <f>IF(A322=Emisiones_CO2_CO2eq_LA[[#This Row],[País]],IFERROR(Emisiones_CO2_CO2eq_LA[[#This Row],[Industria (kilotoneladas CO₂e)]]-I322,0),0)</f>
        <v>0</v>
      </c>
      <c r="K323" s="5">
        <f>IF(A322=Emisiones_CO2_CO2eq_LA[[#This Row],[País]],IFERROR(((Emisiones_CO2_CO2eq_LA[[#This Row],[Industria (kilotoneladas CO₂e)]]-I322)/I322)*100,0),0)</f>
        <v>0</v>
      </c>
      <c r="L323" s="5">
        <v>7.3693613220187498E-2</v>
      </c>
      <c r="M323">
        <v>27870</v>
      </c>
      <c r="N323">
        <f>IF(A322=Emisiones_CO2_CO2eq_LA[[#This Row],[País]],IFERROR(Emisiones_CO2_CO2eq_LA[[#This Row],[UCTUS (kilotoneladas CO₂e)]]-M322,0),0)</f>
        <v>0</v>
      </c>
      <c r="O323" s="5">
        <f>IF(A322=Emisiones_CO2_CO2eq_LA[[#This Row],[País]],IFERROR(((Emisiones_CO2_CO2eq_LA[[#This Row],[UCTUS (kilotoneladas CO₂e)]]-M322)/M322)*100,0),0)</f>
        <v>0</v>
      </c>
      <c r="P323" s="5">
        <v>3.11188030370701</v>
      </c>
      <c r="Q323">
        <v>0</v>
      </c>
      <c r="R323">
        <f>IF(A322=Emisiones_CO2_CO2eq_LA[[#This Row],[País]],IFERROR(Emisiones_CO2_CO2eq_LA[[#This Row],[Otras Quemas de Combustible (kilotoneladas CO₂e)]]-Q322,0),0)</f>
        <v>0</v>
      </c>
      <c r="S323" s="5">
        <f>IF(A322=Emisiones_CO2_CO2eq_LA[[#This Row],[País]],IFERROR(((Emisiones_CO2_CO2eq_LA[[#This Row],[Otras Quemas de Combustible (kilotoneladas CO₂e)]]-Q322)/Q322)*100,0),0)</f>
        <v>0</v>
      </c>
      <c r="T323" s="6">
        <v>0</v>
      </c>
      <c r="U323">
        <v>3500</v>
      </c>
      <c r="V323">
        <f>IF(A322=Emisiones_CO2_CO2eq_LA[[#This Row],[País]],IFERROR(Emisiones_CO2_CO2eq_LA[[#This Row],[Transporte (kilotoneladas CO₂e)]]-U322,0),0)</f>
        <v>200</v>
      </c>
      <c r="W323" s="5">
        <f>IF(A322=Emisiones_CO2_CO2eq_LA[[#This Row],[País]],IFERROR(((Emisiones_CO2_CO2eq_LA[[#This Row],[Transporte (kilotoneladas CO₂e)]]-U322)/U322)*100,0),0)</f>
        <v>6.0606060606060606</v>
      </c>
      <c r="X323" s="5">
        <v>0.390799464046449</v>
      </c>
      <c r="Y323">
        <v>1300</v>
      </c>
      <c r="Z323">
        <f>IF(A322=Emisiones_CO2_CO2eq_LA[[#This Row],[País]],IFERROR(Emisiones_CO2_CO2eq_LA[[#This Row],[Manufactura y Construcción (kilotoneladas CO₂e)]]-Y322,0),0)</f>
        <v>-800</v>
      </c>
      <c r="AA323" s="5">
        <f>IF(A322=Emisiones_CO2_CO2eq_LA[[#This Row],[País]],IFERROR(((Emisiones_CO2_CO2eq_LA[[#This Row],[Manufactura y Construcción (kilotoneladas CO₂e)]]-Y322)/Y322)*100,0),0)</f>
        <v>-38.095238095238095</v>
      </c>
      <c r="AB323" s="5">
        <v>0.14515408664582399</v>
      </c>
      <c r="AC323">
        <v>0</v>
      </c>
      <c r="AD323">
        <f>IF(A322=Emisiones_CO2_CO2eq_LA[[#This Row],[País]],IFERROR(Emisiones_CO2_CO2eq_LA[[#This Row],[Emisiones Fugitivas (kilotoneladas CO₂e)]]-AC322,0),0)</f>
        <v>0</v>
      </c>
      <c r="AE323" s="5">
        <f>IF(A322=Emisiones_CO2_CO2eq_LA[[#This Row],[País]],IFERROR(((Emisiones_CO2_CO2eq_LA[[#This Row],[Emisiones Fugitivas (kilotoneladas CO₂e)]]-AC322)/AC322)*100,0),0)</f>
        <v>0</v>
      </c>
      <c r="AF323" s="5">
        <v>0</v>
      </c>
      <c r="AG323">
        <v>3200</v>
      </c>
      <c r="AH323">
        <f>IF(A322=Emisiones_CO2_CO2eq_LA[[#This Row],[País]],IFERROR(Emisiones_CO2_CO2eq_LA[[#This Row],[Electricidad y Calor (kilotoneladas CO₂e)]]-AG322,0),0)</f>
        <v>200</v>
      </c>
      <c r="AI323" s="5">
        <f>IF(A322=Emisiones_CO2_CO2eq_LA[[#This Row],[País]],IFERROR(((Emisiones_CO2_CO2eq_LA[[#This Row],[Electricidad y Calor (kilotoneladas CO₂e)]]-AG322)/AG322)*100,0),0)</f>
        <v>6.666666666666667</v>
      </c>
      <c r="AJ323" s="5">
        <v>0.35730236712818197</v>
      </c>
    </row>
    <row r="324" spans="1:36" x14ac:dyDescent="0.25">
      <c r="A324" t="s">
        <v>147</v>
      </c>
      <c r="B324" t="s">
        <v>147</v>
      </c>
      <c r="C324" t="s">
        <v>148</v>
      </c>
      <c r="D324">
        <v>2015</v>
      </c>
      <c r="E324">
        <v>300</v>
      </c>
      <c r="F324">
        <f>IF(A323=Emisiones_CO2_CO2eq_LA[[#This Row],[País]],IFERROR(Emisiones_CO2_CO2eq_LA[[#This Row],[Edificios (kilotoneladas CO₂e)]]-E323,0),0)</f>
        <v>-100</v>
      </c>
      <c r="G324" s="5">
        <f>IF(A323=Emisiones_CO2_CO2eq_LA[[#This Row],[País]],IFERROR(((Emisiones_CO2_CO2eq_LA[[#This Row],[Edificios (kilotoneladas CO₂e)]]-E323)/E323)*100,0),0)</f>
        <v>-25</v>
      </c>
      <c r="H324" s="5">
        <v>3.2920004389333901E-2</v>
      </c>
      <c r="I324">
        <v>660</v>
      </c>
      <c r="J324">
        <f>IF(A323=Emisiones_CO2_CO2eq_LA[[#This Row],[País]],IFERROR(Emisiones_CO2_CO2eq_LA[[#This Row],[Industria (kilotoneladas CO₂e)]]-I323,0),0)</f>
        <v>0</v>
      </c>
      <c r="K324" s="5">
        <f>IF(A323=Emisiones_CO2_CO2eq_LA[[#This Row],[País]],IFERROR(((Emisiones_CO2_CO2eq_LA[[#This Row],[Industria (kilotoneladas CO₂e)]]-I323)/I323)*100,0),0)</f>
        <v>0</v>
      </c>
      <c r="L324" s="5">
        <v>7.2424009656534602E-2</v>
      </c>
      <c r="M324">
        <v>27870</v>
      </c>
      <c r="N324">
        <f>IF(A323=Emisiones_CO2_CO2eq_LA[[#This Row],[País]],IFERROR(Emisiones_CO2_CO2eq_LA[[#This Row],[UCTUS (kilotoneladas CO₂e)]]-M323,0),0)</f>
        <v>0</v>
      </c>
      <c r="O324" s="5">
        <f>IF(A323=Emisiones_CO2_CO2eq_LA[[#This Row],[País]],IFERROR(((Emisiones_CO2_CO2eq_LA[[#This Row],[UCTUS (kilotoneladas CO₂e)]]-M323)/M323)*100,0),0)</f>
        <v>0</v>
      </c>
      <c r="P324" s="5">
        <v>3.0582684077691198</v>
      </c>
      <c r="Q324">
        <v>100</v>
      </c>
      <c r="R324">
        <f>IF(A323=Emisiones_CO2_CO2eq_LA[[#This Row],[País]],IFERROR(Emisiones_CO2_CO2eq_LA[[#This Row],[Otras Quemas de Combustible (kilotoneladas CO₂e)]]-Q323,0),0)</f>
        <v>100</v>
      </c>
      <c r="S324" s="5">
        <f>IF(A323=Emisiones_CO2_CO2eq_LA[[#This Row],[País]],IFERROR(((Emisiones_CO2_CO2eq_LA[[#This Row],[Otras Quemas de Combustible (kilotoneladas CO₂e)]]-Q323)/Q323)*100,0),0)</f>
        <v>0</v>
      </c>
      <c r="T324" s="5">
        <v>0.01</v>
      </c>
      <c r="U324">
        <v>4099.99999999999</v>
      </c>
      <c r="V324">
        <f>IF(A323=Emisiones_CO2_CO2eq_LA[[#This Row],[País]],IFERROR(Emisiones_CO2_CO2eq_LA[[#This Row],[Transporte (kilotoneladas CO₂e)]]-U323,0),0)</f>
        <v>599.99999999999</v>
      </c>
      <c r="W324" s="5">
        <f>IF(A323=Emisiones_CO2_CO2eq_LA[[#This Row],[País]],IFERROR(((Emisiones_CO2_CO2eq_LA[[#This Row],[Transporte (kilotoneladas CO₂e)]]-U323)/U323)*100,0),0)</f>
        <v>17.142857142856858</v>
      </c>
      <c r="X324" s="5">
        <v>0.44990672665422998</v>
      </c>
      <c r="Y324">
        <v>1300</v>
      </c>
      <c r="Z324">
        <f>IF(A323=Emisiones_CO2_CO2eq_LA[[#This Row],[País]],IFERROR(Emisiones_CO2_CO2eq_LA[[#This Row],[Manufactura y Construcción (kilotoneladas CO₂e)]]-Y323,0),0)</f>
        <v>0</v>
      </c>
      <c r="AA324" s="5">
        <f>IF(A323=Emisiones_CO2_CO2eq_LA[[#This Row],[País]],IFERROR(((Emisiones_CO2_CO2eq_LA[[#This Row],[Manufactura y Construcción (kilotoneladas CO₂e)]]-Y323)/Y323)*100,0),0)</f>
        <v>0</v>
      </c>
      <c r="AB324" s="5">
        <v>0.14265335235377999</v>
      </c>
      <c r="AC324">
        <v>0</v>
      </c>
      <c r="AD324">
        <f>IF(A323=Emisiones_CO2_CO2eq_LA[[#This Row],[País]],IFERROR(Emisiones_CO2_CO2eq_LA[[#This Row],[Emisiones Fugitivas (kilotoneladas CO₂e)]]-AC323,0),0)</f>
        <v>0</v>
      </c>
      <c r="AE324" s="5">
        <f>IF(A323=Emisiones_CO2_CO2eq_LA[[#This Row],[País]],IFERROR(((Emisiones_CO2_CO2eq_LA[[#This Row],[Emisiones Fugitivas (kilotoneladas CO₂e)]]-AC323)/AC323)*100,0),0)</f>
        <v>0</v>
      </c>
      <c r="AF324" s="5">
        <v>0</v>
      </c>
      <c r="AG324">
        <v>3500</v>
      </c>
      <c r="AH324">
        <f>IF(A323=Emisiones_CO2_CO2eq_LA[[#This Row],[País]],IFERROR(Emisiones_CO2_CO2eq_LA[[#This Row],[Electricidad y Calor (kilotoneladas CO₂e)]]-AG323,0),0)</f>
        <v>300</v>
      </c>
      <c r="AI324" s="5">
        <f>IF(A323=Emisiones_CO2_CO2eq_LA[[#This Row],[País]],IFERROR(((Emisiones_CO2_CO2eq_LA[[#This Row],[Electricidad y Calor (kilotoneladas CO₂e)]]-AG323)/AG323)*100,0),0)</f>
        <v>9.375</v>
      </c>
      <c r="AJ324" s="5">
        <v>0.38406671787556201</v>
      </c>
    </row>
    <row r="325" spans="1:36" x14ac:dyDescent="0.25">
      <c r="A325" t="s">
        <v>147</v>
      </c>
      <c r="B325" t="s">
        <v>147</v>
      </c>
      <c r="C325" t="s">
        <v>148</v>
      </c>
      <c r="D325">
        <v>2016</v>
      </c>
      <c r="E325">
        <v>300</v>
      </c>
      <c r="F325">
        <f>IF(A324=Emisiones_CO2_CO2eq_LA[[#This Row],[País]],IFERROR(Emisiones_CO2_CO2eq_LA[[#This Row],[Edificios (kilotoneladas CO₂e)]]-E324,0),0)</f>
        <v>0</v>
      </c>
      <c r="G325" s="5">
        <f>IF(A324=Emisiones_CO2_CO2eq_LA[[#This Row],[País]],IFERROR(((Emisiones_CO2_CO2eq_LA[[#This Row],[Edificios (kilotoneladas CO₂e)]]-E324)/E324)*100,0),0)</f>
        <v>0</v>
      </c>
      <c r="H325" s="5">
        <v>3.2358968827526598E-2</v>
      </c>
      <c r="I325">
        <v>660</v>
      </c>
      <c r="J325">
        <f>IF(A324=Emisiones_CO2_CO2eq_LA[[#This Row],[País]],IFERROR(Emisiones_CO2_CO2eq_LA[[#This Row],[Industria (kilotoneladas CO₂e)]]-I324,0),0)</f>
        <v>0</v>
      </c>
      <c r="K325" s="5">
        <f>IF(A324=Emisiones_CO2_CO2eq_LA[[#This Row],[País]],IFERROR(((Emisiones_CO2_CO2eq_LA[[#This Row],[Industria (kilotoneladas CO₂e)]]-I324)/I324)*100,0),0)</f>
        <v>0</v>
      </c>
      <c r="L325" s="5">
        <v>7.1189731420558705E-2</v>
      </c>
      <c r="M325">
        <v>27870</v>
      </c>
      <c r="N325">
        <f>IF(A324=Emisiones_CO2_CO2eq_LA[[#This Row],[País]],IFERROR(Emisiones_CO2_CO2eq_LA[[#This Row],[UCTUS (kilotoneladas CO₂e)]]-M324,0),0)</f>
        <v>0</v>
      </c>
      <c r="O325" s="5">
        <f>IF(A324=Emisiones_CO2_CO2eq_LA[[#This Row],[País]],IFERROR(((Emisiones_CO2_CO2eq_LA[[#This Row],[UCTUS (kilotoneladas CO₂e)]]-M324)/M324)*100,0),0)</f>
        <v>0</v>
      </c>
      <c r="P325" s="5">
        <v>3.0061482040772298</v>
      </c>
      <c r="Q325">
        <v>100</v>
      </c>
      <c r="R325">
        <f>IF(A324=Emisiones_CO2_CO2eq_LA[[#This Row],[País]],IFERROR(Emisiones_CO2_CO2eq_LA[[#This Row],[Otras Quemas de Combustible (kilotoneladas CO₂e)]]-Q324,0),0)</f>
        <v>0</v>
      </c>
      <c r="S325" s="5">
        <f>IF(A324=Emisiones_CO2_CO2eq_LA[[#This Row],[País]],IFERROR(((Emisiones_CO2_CO2eq_LA[[#This Row],[Otras Quemas de Combustible (kilotoneladas CO₂e)]]-Q324)/Q324)*100,0),0)</f>
        <v>0</v>
      </c>
      <c r="T325" s="5">
        <v>0.01</v>
      </c>
      <c r="U325">
        <v>4099.99999999999</v>
      </c>
      <c r="V325">
        <f>IF(A324=Emisiones_CO2_CO2eq_LA[[#This Row],[País]],IFERROR(Emisiones_CO2_CO2eq_LA[[#This Row],[Transporte (kilotoneladas CO₂e)]]-U324,0),0)</f>
        <v>0</v>
      </c>
      <c r="W325" s="5">
        <f>IF(A324=Emisiones_CO2_CO2eq_LA[[#This Row],[País]],IFERROR(((Emisiones_CO2_CO2eq_LA[[#This Row],[Transporte (kilotoneladas CO₂e)]]-U324)/U324)*100,0),0)</f>
        <v>0</v>
      </c>
      <c r="X325" s="5">
        <v>0.44223924064286402</v>
      </c>
      <c r="Y325">
        <v>1300</v>
      </c>
      <c r="Z325">
        <f>IF(A324=Emisiones_CO2_CO2eq_LA[[#This Row],[País]],IFERROR(Emisiones_CO2_CO2eq_LA[[#This Row],[Manufactura y Construcción (kilotoneladas CO₂e)]]-Y324,0),0)</f>
        <v>0</v>
      </c>
      <c r="AA325" s="5">
        <f>IF(A324=Emisiones_CO2_CO2eq_LA[[#This Row],[País]],IFERROR(((Emisiones_CO2_CO2eq_LA[[#This Row],[Manufactura y Construcción (kilotoneladas CO₂e)]]-Y324)/Y324)*100,0),0)</f>
        <v>0</v>
      </c>
      <c r="AB325" s="5">
        <v>0.140222198252615</v>
      </c>
      <c r="AC325">
        <v>0</v>
      </c>
      <c r="AD325">
        <f>IF(A324=Emisiones_CO2_CO2eq_LA[[#This Row],[País]],IFERROR(Emisiones_CO2_CO2eq_LA[[#This Row],[Emisiones Fugitivas (kilotoneladas CO₂e)]]-AC324,0),0)</f>
        <v>0</v>
      </c>
      <c r="AE325" s="5">
        <f>IF(A324=Emisiones_CO2_CO2eq_LA[[#This Row],[País]],IFERROR(((Emisiones_CO2_CO2eq_LA[[#This Row],[Emisiones Fugitivas (kilotoneladas CO₂e)]]-AC324)/AC324)*100,0),0)</f>
        <v>0</v>
      </c>
      <c r="AF325" s="5">
        <v>0</v>
      </c>
      <c r="AG325">
        <v>3400</v>
      </c>
      <c r="AH325">
        <f>IF(A324=Emisiones_CO2_CO2eq_LA[[#This Row],[País]],IFERROR(Emisiones_CO2_CO2eq_LA[[#This Row],[Electricidad y Calor (kilotoneladas CO₂e)]]-AG324,0),0)</f>
        <v>-100</v>
      </c>
      <c r="AI325" s="5">
        <f>IF(A324=Emisiones_CO2_CO2eq_LA[[#This Row],[País]],IFERROR(((Emisiones_CO2_CO2eq_LA[[#This Row],[Electricidad y Calor (kilotoneladas CO₂e)]]-AG324)/AG324)*100,0),0)</f>
        <v>-2.8571428571428572</v>
      </c>
      <c r="AJ325" s="5">
        <v>0.36673498004530197</v>
      </c>
    </row>
    <row r="326" spans="1:36" x14ac:dyDescent="0.25">
      <c r="A326" t="s">
        <v>221</v>
      </c>
      <c r="B326" t="s">
        <v>453</v>
      </c>
      <c r="C326" t="s">
        <v>222</v>
      </c>
      <c r="D326">
        <v>1990</v>
      </c>
      <c r="E326">
        <v>20800</v>
      </c>
      <c r="F326">
        <f>IF(A325=Emisiones_CO2_CO2eq_LA[[#This Row],[País]],IFERROR(Emisiones_CO2_CO2eq_LA[[#This Row],[Edificios (kilotoneladas CO₂e)]]-E325,0),0)</f>
        <v>0</v>
      </c>
      <c r="G326" s="5">
        <f>IF(A325=Emisiones_CO2_CO2eq_LA[[#This Row],[País]],IFERROR(((Emisiones_CO2_CO2eq_LA[[#This Row],[Edificios (kilotoneladas CO₂e)]]-E325)/E325)*100,0),0)</f>
        <v>0</v>
      </c>
      <c r="H326" s="5">
        <v>0.247787188925818</v>
      </c>
      <c r="I326">
        <v>12110</v>
      </c>
      <c r="J326">
        <f>IF(A325=Emisiones_CO2_CO2eq_LA[[#This Row],[País]],IFERROR(Emisiones_CO2_CO2eq_LA[[#This Row],[Industria (kilotoneladas CO₂e)]]-I325,0),0)</f>
        <v>0</v>
      </c>
      <c r="K326" s="5">
        <f>IF(A325=Emisiones_CO2_CO2eq_LA[[#This Row],[País]],IFERROR(((Emisiones_CO2_CO2eq_LA[[#This Row],[Industria (kilotoneladas CO₂e)]]-I325)/I325)*100,0),0)</f>
        <v>0</v>
      </c>
      <c r="L326" s="5">
        <v>0.14426456047555999</v>
      </c>
      <c r="M326">
        <v>17230</v>
      </c>
      <c r="N326">
        <f>IF(A325=Emisiones_CO2_CO2eq_LA[[#This Row],[País]],IFERROR(Emisiones_CO2_CO2eq_LA[[#This Row],[UCTUS (kilotoneladas CO₂e)]]-M325,0),0)</f>
        <v>0</v>
      </c>
      <c r="O326" s="5">
        <f>IF(A325=Emisiones_CO2_CO2eq_LA[[#This Row],[País]],IFERROR(((Emisiones_CO2_CO2eq_LA[[#This Row],[UCTUS (kilotoneladas CO₂e)]]-M325)/M325)*100,0),0)</f>
        <v>0</v>
      </c>
      <c r="P326" s="5">
        <v>0.20525833005729999</v>
      </c>
      <c r="Q326">
        <v>5100</v>
      </c>
      <c r="R326">
        <f>IF(A325=Emisiones_CO2_CO2eq_LA[[#This Row],[País]],IFERROR(Emisiones_CO2_CO2eq_LA[[#This Row],[Otras Quemas de Combustible (kilotoneladas CO₂e)]]-Q325,0),0)</f>
        <v>0</v>
      </c>
      <c r="S326" s="5">
        <f>IF(A325=Emisiones_CO2_CO2eq_LA[[#This Row],[País]],IFERROR(((Emisiones_CO2_CO2eq_LA[[#This Row],[Otras Quemas de Combustible (kilotoneladas CO₂e)]]-Q325)/Q325)*100,0),0)</f>
        <v>0</v>
      </c>
      <c r="T326" s="5">
        <v>0.06</v>
      </c>
      <c r="U326">
        <v>83500</v>
      </c>
      <c r="V326">
        <f>IF(A325=Emisiones_CO2_CO2eq_LA[[#This Row],[País]],IFERROR(Emisiones_CO2_CO2eq_LA[[#This Row],[Transporte (kilotoneladas CO₂e)]]-U325,0),0)</f>
        <v>0</v>
      </c>
      <c r="W326" s="5">
        <f>IF(A325=Emisiones_CO2_CO2eq_LA[[#This Row],[País]],IFERROR(((Emisiones_CO2_CO2eq_LA[[#This Row],[Transporte (kilotoneladas CO₂e)]]-U325)/U325)*100,0),0)</f>
        <v>0</v>
      </c>
      <c r="X326" s="5">
        <v>0.99472260938970503</v>
      </c>
      <c r="Y326">
        <v>53300</v>
      </c>
      <c r="Z326">
        <f>IF(A325=Emisiones_CO2_CO2eq_LA[[#This Row],[País]],IFERROR(Emisiones_CO2_CO2eq_LA[[#This Row],[Manufactura y Construcción (kilotoneladas CO₂e)]]-Y325,0),0)</f>
        <v>0</v>
      </c>
      <c r="AA326" s="5">
        <f>IF(A325=Emisiones_CO2_CO2eq_LA[[#This Row],[País]],IFERROR(((Emisiones_CO2_CO2eq_LA[[#This Row],[Manufactura y Construcción (kilotoneladas CO₂e)]]-Y325)/Y325)*100,0),0)</f>
        <v>0</v>
      </c>
      <c r="AB326" s="5">
        <v>0.63495467162241004</v>
      </c>
      <c r="AC326">
        <v>0</v>
      </c>
      <c r="AD326">
        <f>IF(A325=Emisiones_CO2_CO2eq_LA[[#This Row],[País]],IFERROR(Emisiones_CO2_CO2eq_LA[[#This Row],[Emisiones Fugitivas (kilotoneladas CO₂e)]]-AC325,0),0)</f>
        <v>0</v>
      </c>
      <c r="AE326" s="5">
        <f>IF(A325=Emisiones_CO2_CO2eq_LA[[#This Row],[País]],IFERROR(((Emisiones_CO2_CO2eq_LA[[#This Row],[Emisiones Fugitivas (kilotoneladas CO₂e)]]-AC325)/AC325)*100,0),0)</f>
        <v>0</v>
      </c>
      <c r="AF326" s="5">
        <v>0</v>
      </c>
      <c r="AG326">
        <v>94300</v>
      </c>
      <c r="AH326">
        <f>IF(A325=Emisiones_CO2_CO2eq_LA[[#This Row],[País]],IFERROR(Emisiones_CO2_CO2eq_LA[[#This Row],[Electricidad y Calor (kilotoneladas CO₂e)]]-AG325,0),0)</f>
        <v>0</v>
      </c>
      <c r="AI326" s="5">
        <f>IF(A325=Emisiones_CO2_CO2eq_LA[[#This Row],[País]],IFERROR(((Emisiones_CO2_CO2eq_LA[[#This Row],[Electricidad y Calor (kilotoneladas CO₂e)]]-AG325)/AG325)*100,0),0)</f>
        <v>0</v>
      </c>
      <c r="AJ326" s="5">
        <v>1.12338134210118</v>
      </c>
    </row>
    <row r="327" spans="1:36" x14ac:dyDescent="0.25">
      <c r="A327" t="s">
        <v>221</v>
      </c>
      <c r="B327" t="s">
        <v>453</v>
      </c>
      <c r="C327" t="s">
        <v>222</v>
      </c>
      <c r="D327">
        <v>1991</v>
      </c>
      <c r="E327">
        <v>21800</v>
      </c>
      <c r="F327">
        <f>IF(A326=Emisiones_CO2_CO2eq_LA[[#This Row],[País]],IFERROR(Emisiones_CO2_CO2eq_LA[[#This Row],[Edificios (kilotoneladas CO₂e)]]-E326,0),0)</f>
        <v>1000</v>
      </c>
      <c r="G327" s="5">
        <f>IF(A326=Emisiones_CO2_CO2eq_LA[[#This Row],[País]],IFERROR(((Emisiones_CO2_CO2eq_LA[[#This Row],[Edificios (kilotoneladas CO₂e)]]-E326)/E326)*100,0),0)</f>
        <v>4.8076923076923084</v>
      </c>
      <c r="H327" s="5">
        <v>0.25493199864348098</v>
      </c>
      <c r="I327">
        <v>12200</v>
      </c>
      <c r="J327">
        <f>IF(A326=Emisiones_CO2_CO2eq_LA[[#This Row],[País]],IFERROR(Emisiones_CO2_CO2eq_LA[[#This Row],[Industria (kilotoneladas CO₂e)]]-I326,0),0)</f>
        <v>90</v>
      </c>
      <c r="K327" s="5">
        <f>IF(A326=Emisiones_CO2_CO2eq_LA[[#This Row],[País]],IFERROR(((Emisiones_CO2_CO2eq_LA[[#This Row],[Industria (kilotoneladas CO₂e)]]-I326)/I326)*100,0),0)</f>
        <v>0.74318744838976047</v>
      </c>
      <c r="L327" s="5">
        <v>0.14266836621332399</v>
      </c>
      <c r="M327">
        <v>17230</v>
      </c>
      <c r="N327">
        <f>IF(A326=Emisiones_CO2_CO2eq_LA[[#This Row],[País]],IFERROR(Emisiones_CO2_CO2eq_LA[[#This Row],[UCTUS (kilotoneladas CO₂e)]]-M326,0),0)</f>
        <v>0</v>
      </c>
      <c r="O327" s="5">
        <f>IF(A326=Emisiones_CO2_CO2eq_LA[[#This Row],[País]],IFERROR(((Emisiones_CO2_CO2eq_LA[[#This Row],[UCTUS (kilotoneladas CO₂e)]]-M326)/M326)*100,0),0)</f>
        <v>0</v>
      </c>
      <c r="P327" s="5">
        <v>0.20148983195537501</v>
      </c>
      <c r="Q327">
        <v>5300</v>
      </c>
      <c r="R327">
        <f>IF(A326=Emisiones_CO2_CO2eq_LA[[#This Row],[País]],IFERROR(Emisiones_CO2_CO2eq_LA[[#This Row],[Otras Quemas de Combustible (kilotoneladas CO₂e)]]-Q326,0),0)</f>
        <v>200</v>
      </c>
      <c r="S327" s="5">
        <f>IF(A326=Emisiones_CO2_CO2eq_LA[[#This Row],[País]],IFERROR(((Emisiones_CO2_CO2eq_LA[[#This Row],[Otras Quemas de Combustible (kilotoneladas CO₂e)]]-Q326)/Q326)*100,0),0)</f>
        <v>3.9215686274509802</v>
      </c>
      <c r="T327" s="5">
        <v>0.06</v>
      </c>
      <c r="U327">
        <v>89400</v>
      </c>
      <c r="V327">
        <f>IF(A326=Emisiones_CO2_CO2eq_LA[[#This Row],[País]],IFERROR(Emisiones_CO2_CO2eq_LA[[#This Row],[Transporte (kilotoneladas CO₂e)]]-U326,0),0)</f>
        <v>5900</v>
      </c>
      <c r="W327" s="5">
        <f>IF(A326=Emisiones_CO2_CO2eq_LA[[#This Row],[País]],IFERROR(((Emisiones_CO2_CO2eq_LA[[#This Row],[Transporte (kilotoneladas CO₂e)]]-U326)/U326)*100,0),0)</f>
        <v>7.0658682634730532</v>
      </c>
      <c r="X327" s="5">
        <v>1.04545507700583</v>
      </c>
      <c r="Y327">
        <v>52000</v>
      </c>
      <c r="Z327">
        <f>IF(A326=Emisiones_CO2_CO2eq_LA[[#This Row],[País]],IFERROR(Emisiones_CO2_CO2eq_LA[[#This Row],[Manufactura y Construcción (kilotoneladas CO₂e)]]-Y326,0),0)</f>
        <v>-1300</v>
      </c>
      <c r="AA327" s="5">
        <f>IF(A326=Emisiones_CO2_CO2eq_LA[[#This Row],[País]],IFERROR(((Emisiones_CO2_CO2eq_LA[[#This Row],[Manufactura y Construcción (kilotoneladas CO₂e)]]-Y326)/Y326)*100,0),0)</f>
        <v>-2.4390243902439024</v>
      </c>
      <c r="AB327" s="5">
        <v>0.60809467566334896</v>
      </c>
      <c r="AC327">
        <v>0</v>
      </c>
      <c r="AD327">
        <f>IF(A326=Emisiones_CO2_CO2eq_LA[[#This Row],[País]],IFERROR(Emisiones_CO2_CO2eq_LA[[#This Row],[Emisiones Fugitivas (kilotoneladas CO₂e)]]-AC326,0),0)</f>
        <v>0</v>
      </c>
      <c r="AE327" s="5">
        <f>IF(A326=Emisiones_CO2_CO2eq_LA[[#This Row],[País]],IFERROR(((Emisiones_CO2_CO2eq_LA[[#This Row],[Emisiones Fugitivas (kilotoneladas CO₂e)]]-AC326)/AC326)*100,0),0)</f>
        <v>0</v>
      </c>
      <c r="AF327" s="5">
        <v>0</v>
      </c>
      <c r="AG327">
        <v>106600</v>
      </c>
      <c r="AH327">
        <f>IF(A326=Emisiones_CO2_CO2eq_LA[[#This Row],[País]],IFERROR(Emisiones_CO2_CO2eq_LA[[#This Row],[Electricidad y Calor (kilotoneladas CO₂e)]]-AG326,0),0)</f>
        <v>12300</v>
      </c>
      <c r="AI327" s="5">
        <f>IF(A326=Emisiones_CO2_CO2eq_LA[[#This Row],[País]],IFERROR(((Emisiones_CO2_CO2eq_LA[[#This Row],[Electricidad y Calor (kilotoneladas CO₂e)]]-AG326)/AG326)*100,0),0)</f>
        <v>13.043478260869565</v>
      </c>
      <c r="AJ327" s="5">
        <v>1.24659408510986</v>
      </c>
    </row>
    <row r="328" spans="1:36" x14ac:dyDescent="0.25">
      <c r="A328" t="s">
        <v>221</v>
      </c>
      <c r="B328" t="s">
        <v>453</v>
      </c>
      <c r="C328" t="s">
        <v>222</v>
      </c>
      <c r="D328">
        <v>1992</v>
      </c>
      <c r="E328">
        <v>23600</v>
      </c>
      <c r="F328">
        <f>IF(A327=Emisiones_CO2_CO2eq_LA[[#This Row],[País]],IFERROR(Emisiones_CO2_CO2eq_LA[[#This Row],[Edificios (kilotoneladas CO₂e)]]-E327,0),0)</f>
        <v>1800</v>
      </c>
      <c r="G328" s="5">
        <f>IF(A327=Emisiones_CO2_CO2eq_LA[[#This Row],[País]],IFERROR(((Emisiones_CO2_CO2eq_LA[[#This Row],[Edificios (kilotoneladas CO₂e)]]-E327)/E327)*100,0),0)</f>
        <v>8.2568807339449553</v>
      </c>
      <c r="H328" s="5">
        <v>0.271030720643123</v>
      </c>
      <c r="I328">
        <v>13180</v>
      </c>
      <c r="J328">
        <f>IF(A327=Emisiones_CO2_CO2eq_LA[[#This Row],[País]],IFERROR(Emisiones_CO2_CO2eq_LA[[#This Row],[Industria (kilotoneladas CO₂e)]]-I327,0),0)</f>
        <v>980</v>
      </c>
      <c r="K328" s="5">
        <f>IF(A327=Emisiones_CO2_CO2eq_LA[[#This Row],[País]],IFERROR(((Emisiones_CO2_CO2eq_LA[[#This Row],[Industria (kilotoneladas CO₂e)]]-I327)/I327)*100,0),0)</f>
        <v>8.0327868852459012</v>
      </c>
      <c r="L328" s="5">
        <v>0.151363766867642</v>
      </c>
      <c r="M328">
        <v>17230</v>
      </c>
      <c r="N328">
        <f>IF(A327=Emisiones_CO2_CO2eq_LA[[#This Row],[País]],IFERROR(Emisiones_CO2_CO2eq_LA[[#This Row],[UCTUS (kilotoneladas CO₂e)]]-M327,0),0)</f>
        <v>0</v>
      </c>
      <c r="O328" s="5">
        <f>IF(A327=Emisiones_CO2_CO2eq_LA[[#This Row],[País]],IFERROR(((Emisiones_CO2_CO2eq_LA[[#This Row],[UCTUS (kilotoneladas CO₂e)]]-M327)/M327)*100,0),0)</f>
        <v>0</v>
      </c>
      <c r="P328" s="5">
        <v>0.19787539477461899</v>
      </c>
      <c r="Q328">
        <v>5400</v>
      </c>
      <c r="R328">
        <f>IF(A327=Emisiones_CO2_CO2eq_LA[[#This Row],[País]],IFERROR(Emisiones_CO2_CO2eq_LA[[#This Row],[Otras Quemas de Combustible (kilotoneladas CO₂e)]]-Q327,0),0)</f>
        <v>100</v>
      </c>
      <c r="S328" s="5">
        <f>IF(A327=Emisiones_CO2_CO2eq_LA[[#This Row],[País]],IFERROR(((Emisiones_CO2_CO2eq_LA[[#This Row],[Otras Quemas de Combustible (kilotoneladas CO₂e)]]-Q327)/Q327)*100,0),0)</f>
        <v>1.8867924528301887</v>
      </c>
      <c r="T328" s="5">
        <v>0.06</v>
      </c>
      <c r="U328">
        <v>89700</v>
      </c>
      <c r="V328">
        <f>IF(A327=Emisiones_CO2_CO2eq_LA[[#This Row],[País]],IFERROR(Emisiones_CO2_CO2eq_LA[[#This Row],[Transporte (kilotoneladas CO₂e)]]-U327,0),0)</f>
        <v>300</v>
      </c>
      <c r="W328" s="5">
        <f>IF(A327=Emisiones_CO2_CO2eq_LA[[#This Row],[País]],IFERROR(((Emisiones_CO2_CO2eq_LA[[#This Row],[Transporte (kilotoneladas CO₂e)]]-U327)/U327)*100,0),0)</f>
        <v>0.33557046979865773</v>
      </c>
      <c r="X328" s="5">
        <v>1.0301464254952599</v>
      </c>
      <c r="Y328">
        <v>51800</v>
      </c>
      <c r="Z328">
        <f>IF(A327=Emisiones_CO2_CO2eq_LA[[#This Row],[País]],IFERROR(Emisiones_CO2_CO2eq_LA[[#This Row],[Manufactura y Construcción (kilotoneladas CO₂e)]]-Y327,0),0)</f>
        <v>-200</v>
      </c>
      <c r="AA328" s="5">
        <f>IF(A327=Emisiones_CO2_CO2eq_LA[[#This Row],[País]],IFERROR(((Emisiones_CO2_CO2eq_LA[[#This Row],[Manufactura y Construcción (kilotoneladas CO₂e)]]-Y327)/Y327)*100,0),0)</f>
        <v>-0.38461538461538464</v>
      </c>
      <c r="AB328" s="5">
        <v>0.59488946310651702</v>
      </c>
      <c r="AC328">
        <v>0</v>
      </c>
      <c r="AD328">
        <f>IF(A327=Emisiones_CO2_CO2eq_LA[[#This Row],[País]],IFERROR(Emisiones_CO2_CO2eq_LA[[#This Row],[Emisiones Fugitivas (kilotoneladas CO₂e)]]-AC327,0),0)</f>
        <v>0</v>
      </c>
      <c r="AE328" s="5">
        <f>IF(A327=Emisiones_CO2_CO2eq_LA[[#This Row],[País]],IFERROR(((Emisiones_CO2_CO2eq_LA[[#This Row],[Emisiones Fugitivas (kilotoneladas CO₂e)]]-AC327)/AC327)*100,0),0)</f>
        <v>0</v>
      </c>
      <c r="AF328" s="5">
        <v>0</v>
      </c>
      <c r="AG328">
        <v>107600</v>
      </c>
      <c r="AH328">
        <f>IF(A327=Emisiones_CO2_CO2eq_LA[[#This Row],[País]],IFERROR(Emisiones_CO2_CO2eq_LA[[#This Row],[Electricidad y Calor (kilotoneladas CO₂e)]]-AG327,0),0)</f>
        <v>1000</v>
      </c>
      <c r="AI328" s="5">
        <f>IF(A327=Emisiones_CO2_CO2eq_LA[[#This Row],[País]],IFERROR(((Emisiones_CO2_CO2eq_LA[[#This Row],[Electricidad y Calor (kilotoneladas CO₂e)]]-AG327)/AG327)*100,0),0)</f>
        <v>0.93808630393996251</v>
      </c>
      <c r="AJ328" s="5">
        <v>1.23571633649153</v>
      </c>
    </row>
    <row r="329" spans="1:36" x14ac:dyDescent="0.25">
      <c r="A329" t="s">
        <v>221</v>
      </c>
      <c r="B329" t="s">
        <v>453</v>
      </c>
      <c r="C329" t="s">
        <v>222</v>
      </c>
      <c r="D329">
        <v>1993</v>
      </c>
      <c r="E329">
        <v>24300</v>
      </c>
      <c r="F329">
        <f>IF(A328=Emisiones_CO2_CO2eq_LA[[#This Row],[País]],IFERROR(Emisiones_CO2_CO2eq_LA[[#This Row],[Edificios (kilotoneladas CO₂e)]]-E328,0),0)</f>
        <v>700</v>
      </c>
      <c r="G329" s="5">
        <f>IF(A328=Emisiones_CO2_CO2eq_LA[[#This Row],[País]],IFERROR(((Emisiones_CO2_CO2eq_LA[[#This Row],[Edificios (kilotoneladas CO₂e)]]-E328)/E328)*100,0),0)</f>
        <v>2.9661016949152543</v>
      </c>
      <c r="H329" s="5">
        <v>0.27418899858956203</v>
      </c>
      <c r="I329">
        <v>13790</v>
      </c>
      <c r="J329">
        <f>IF(A328=Emisiones_CO2_CO2eq_LA[[#This Row],[País]],IFERROR(Emisiones_CO2_CO2eq_LA[[#This Row],[Industria (kilotoneladas CO₂e)]]-I328,0),0)</f>
        <v>610</v>
      </c>
      <c r="K329" s="5">
        <f>IF(A328=Emisiones_CO2_CO2eq_LA[[#This Row],[País]],IFERROR(((Emisiones_CO2_CO2eq_LA[[#This Row],[Industria (kilotoneladas CO₂e)]]-I328)/I328)*100,0),0)</f>
        <v>4.628224582701062</v>
      </c>
      <c r="L329" s="5">
        <v>0.15559943582510499</v>
      </c>
      <c r="M329">
        <v>17230</v>
      </c>
      <c r="N329">
        <f>IF(A328=Emisiones_CO2_CO2eq_LA[[#This Row],[País]],IFERROR(Emisiones_CO2_CO2eq_LA[[#This Row],[UCTUS (kilotoneladas CO₂e)]]-M328,0),0)</f>
        <v>0</v>
      </c>
      <c r="O329" s="5">
        <f>IF(A328=Emisiones_CO2_CO2eq_LA[[#This Row],[País]],IFERROR(((Emisiones_CO2_CO2eq_LA[[#This Row],[UCTUS (kilotoneladas CO₂e)]]-M328)/M328)*100,0),0)</f>
        <v>0</v>
      </c>
      <c r="P329" s="5">
        <v>0.19441466854724901</v>
      </c>
      <c r="Q329">
        <v>5400</v>
      </c>
      <c r="R329">
        <f>IF(A328=Emisiones_CO2_CO2eq_LA[[#This Row],[País]],IFERROR(Emisiones_CO2_CO2eq_LA[[#This Row],[Otras Quemas de Combustible (kilotoneladas CO₂e)]]-Q328,0),0)</f>
        <v>0</v>
      </c>
      <c r="S329" s="5">
        <f>IF(A328=Emisiones_CO2_CO2eq_LA[[#This Row],[País]],IFERROR(((Emisiones_CO2_CO2eq_LA[[#This Row],[Otras Quemas de Combustible (kilotoneladas CO₂e)]]-Q328)/Q328)*100,0),0)</f>
        <v>0</v>
      </c>
      <c r="T329" s="5">
        <v>0.06</v>
      </c>
      <c r="U329">
        <v>91800</v>
      </c>
      <c r="V329">
        <f>IF(A328=Emisiones_CO2_CO2eq_LA[[#This Row],[País]],IFERROR(Emisiones_CO2_CO2eq_LA[[#This Row],[Transporte (kilotoneladas CO₂e)]]-U328,0),0)</f>
        <v>2100</v>
      </c>
      <c r="W329" s="5">
        <f>IF(A328=Emisiones_CO2_CO2eq_LA[[#This Row],[País]],IFERROR(((Emisiones_CO2_CO2eq_LA[[#This Row],[Transporte (kilotoneladas CO₂e)]]-U328)/U328)*100,0),0)</f>
        <v>2.3411371237458192</v>
      </c>
      <c r="X329" s="5">
        <v>1.0358251057827901</v>
      </c>
      <c r="Y329">
        <v>50000</v>
      </c>
      <c r="Z329">
        <f>IF(A328=Emisiones_CO2_CO2eq_LA[[#This Row],[País]],IFERROR(Emisiones_CO2_CO2eq_LA[[#This Row],[Manufactura y Construcción (kilotoneladas CO₂e)]]-Y328,0),0)</f>
        <v>-1800</v>
      </c>
      <c r="AA329" s="5">
        <f>IF(A328=Emisiones_CO2_CO2eq_LA[[#This Row],[País]],IFERROR(((Emisiones_CO2_CO2eq_LA[[#This Row],[Manufactura y Construcción (kilotoneladas CO₂e)]]-Y328)/Y328)*100,0),0)</f>
        <v>-3.4749034749034751</v>
      </c>
      <c r="AB329" s="5">
        <v>0.56417489421720701</v>
      </c>
      <c r="AC329">
        <v>2840</v>
      </c>
      <c r="AD329">
        <f>IF(A328=Emisiones_CO2_CO2eq_LA[[#This Row],[País]],IFERROR(Emisiones_CO2_CO2eq_LA[[#This Row],[Emisiones Fugitivas (kilotoneladas CO₂e)]]-AC328,0),0)</f>
        <v>2840</v>
      </c>
      <c r="AE329" s="5">
        <f>IF(A328=Emisiones_CO2_CO2eq_LA[[#This Row],[País]],IFERROR(((Emisiones_CO2_CO2eq_LA[[#This Row],[Emisiones Fugitivas (kilotoneladas CO₂e)]]-AC328)/AC328)*100,0),0)</f>
        <v>0</v>
      </c>
      <c r="AF329" s="5">
        <v>3.20451339915373E-2</v>
      </c>
      <c r="AG329">
        <v>114200</v>
      </c>
      <c r="AH329">
        <f>IF(A328=Emisiones_CO2_CO2eq_LA[[#This Row],[País]],IFERROR(Emisiones_CO2_CO2eq_LA[[#This Row],[Electricidad y Calor (kilotoneladas CO₂e)]]-AG328,0),0)</f>
        <v>6600</v>
      </c>
      <c r="AI329" s="5">
        <f>IF(A328=Emisiones_CO2_CO2eq_LA[[#This Row],[País]],IFERROR(((Emisiones_CO2_CO2eq_LA[[#This Row],[Electricidad y Calor (kilotoneladas CO₂e)]]-AG328)/AG328)*100,0),0)</f>
        <v>6.1338289962825279</v>
      </c>
      <c r="AJ329" s="5">
        <v>1.2885754583921001</v>
      </c>
    </row>
    <row r="330" spans="1:36" x14ac:dyDescent="0.25">
      <c r="A330" t="s">
        <v>221</v>
      </c>
      <c r="B330" t="s">
        <v>453</v>
      </c>
      <c r="C330" t="s">
        <v>222</v>
      </c>
      <c r="D330">
        <v>1994</v>
      </c>
      <c r="E330">
        <v>25500</v>
      </c>
      <c r="F330">
        <f>IF(A329=Emisiones_CO2_CO2eq_LA[[#This Row],[País]],IFERROR(Emisiones_CO2_CO2eq_LA[[#This Row],[Edificios (kilotoneladas CO₂e)]]-E329,0),0)</f>
        <v>1200</v>
      </c>
      <c r="G330" s="5">
        <f>IF(A329=Emisiones_CO2_CO2eq_LA[[#This Row],[País]],IFERROR(((Emisiones_CO2_CO2eq_LA[[#This Row],[Edificios (kilotoneladas CO₂e)]]-E329)/E329)*100,0),0)</f>
        <v>4.9382716049382713</v>
      </c>
      <c r="H330" s="5">
        <v>0.28284307200851799</v>
      </c>
      <c r="I330">
        <v>15550</v>
      </c>
      <c r="J330">
        <f>IF(A329=Emisiones_CO2_CO2eq_LA[[#This Row],[País]],IFERROR(Emisiones_CO2_CO2eq_LA[[#This Row],[Industria (kilotoneladas CO₂e)]]-I329,0),0)</f>
        <v>1760</v>
      </c>
      <c r="K330" s="5">
        <f>IF(A329=Emisiones_CO2_CO2eq_LA[[#This Row],[País]],IFERROR(((Emisiones_CO2_CO2eq_LA[[#This Row],[Industria (kilotoneladas CO₂e)]]-I329)/I329)*100,0),0)</f>
        <v>12.762871646120377</v>
      </c>
      <c r="L330" s="5">
        <v>0.17247881449931199</v>
      </c>
      <c r="M330">
        <v>17230</v>
      </c>
      <c r="N330">
        <f>IF(A329=Emisiones_CO2_CO2eq_LA[[#This Row],[País]],IFERROR(Emisiones_CO2_CO2eq_LA[[#This Row],[UCTUS (kilotoneladas CO₂e)]]-M329,0),0)</f>
        <v>0</v>
      </c>
      <c r="O330" s="5">
        <f>IF(A329=Emisiones_CO2_CO2eq_LA[[#This Row],[País]],IFERROR(((Emisiones_CO2_CO2eq_LA[[#This Row],[UCTUS (kilotoneladas CO₂e)]]-M329)/M329)*100,0),0)</f>
        <v>0</v>
      </c>
      <c r="P330" s="5">
        <v>0.191113181596344</v>
      </c>
      <c r="Q330">
        <v>5100</v>
      </c>
      <c r="R330">
        <f>IF(A329=Emisiones_CO2_CO2eq_LA[[#This Row],[País]],IFERROR(Emisiones_CO2_CO2eq_LA[[#This Row],[Otras Quemas de Combustible (kilotoneladas CO₂e)]]-Q329,0),0)</f>
        <v>-300</v>
      </c>
      <c r="S330" s="5">
        <f>IF(A329=Emisiones_CO2_CO2eq_LA[[#This Row],[País]],IFERROR(((Emisiones_CO2_CO2eq_LA[[#This Row],[Otras Quemas de Combustible (kilotoneladas CO₂e)]]-Q329)/Q329)*100,0),0)</f>
        <v>-5.5555555555555554</v>
      </c>
      <c r="T330" s="5">
        <v>0.06</v>
      </c>
      <c r="U330">
        <v>97400</v>
      </c>
      <c r="V330">
        <f>IF(A329=Emisiones_CO2_CO2eq_LA[[#This Row],[País]],IFERROR(Emisiones_CO2_CO2eq_LA[[#This Row],[Transporte (kilotoneladas CO₂e)]]-U329,0),0)</f>
        <v>5600</v>
      </c>
      <c r="W330" s="5">
        <f>IF(A329=Emisiones_CO2_CO2eq_LA[[#This Row],[País]],IFERROR(((Emisiones_CO2_CO2eq_LA[[#This Row],[Transporte (kilotoneladas CO₂e)]]-U329)/U329)*100,0),0)</f>
        <v>6.1002178649237475</v>
      </c>
      <c r="X330" s="5">
        <v>1.08034961622077</v>
      </c>
      <c r="Y330">
        <v>50900</v>
      </c>
      <c r="Z330">
        <f>IF(A329=Emisiones_CO2_CO2eq_LA[[#This Row],[País]],IFERROR(Emisiones_CO2_CO2eq_LA[[#This Row],[Manufactura y Construcción (kilotoneladas CO₂e)]]-Y329,0),0)</f>
        <v>900</v>
      </c>
      <c r="AA330" s="5">
        <f>IF(A329=Emisiones_CO2_CO2eq_LA[[#This Row],[País]],IFERROR(((Emisiones_CO2_CO2eq_LA[[#This Row],[Manufactura y Construcción (kilotoneladas CO₂e)]]-Y329)/Y329)*100,0),0)</f>
        <v>1.7999999999999998</v>
      </c>
      <c r="AB330" s="5">
        <v>0.56457695549935605</v>
      </c>
      <c r="AC330">
        <v>2790</v>
      </c>
      <c r="AD330">
        <f>IF(A329=Emisiones_CO2_CO2eq_LA[[#This Row],[País]],IFERROR(Emisiones_CO2_CO2eq_LA[[#This Row],[Emisiones Fugitivas (kilotoneladas CO₂e)]]-AC329,0),0)</f>
        <v>-50</v>
      </c>
      <c r="AE330" s="5">
        <f>IF(A329=Emisiones_CO2_CO2eq_LA[[#This Row],[País]],IFERROR(((Emisiones_CO2_CO2eq_LA[[#This Row],[Emisiones Fugitivas (kilotoneladas CO₂e)]]-AC329)/AC329)*100,0),0)</f>
        <v>-1.7605633802816902</v>
      </c>
      <c r="AF330" s="5">
        <v>3.0946359643284901E-2</v>
      </c>
      <c r="AG330">
        <v>130400</v>
      </c>
      <c r="AH330">
        <f>IF(A329=Emisiones_CO2_CO2eq_LA[[#This Row],[País]],IFERROR(Emisiones_CO2_CO2eq_LA[[#This Row],[Electricidad y Calor (kilotoneladas CO₂e)]]-AG329,0),0)</f>
        <v>16200</v>
      </c>
      <c r="AI330" s="5">
        <f>IF(A329=Emisiones_CO2_CO2eq_LA[[#This Row],[País]],IFERROR(((Emisiones_CO2_CO2eq_LA[[#This Row],[Electricidad y Calor (kilotoneladas CO₂e)]]-AG329)/AG329)*100,0),0)</f>
        <v>14.185639229422067</v>
      </c>
      <c r="AJ330" s="5">
        <v>1.4463818270553199</v>
      </c>
    </row>
    <row r="331" spans="1:36" x14ac:dyDescent="0.25">
      <c r="A331" t="s">
        <v>221</v>
      </c>
      <c r="B331" t="s">
        <v>453</v>
      </c>
      <c r="C331" t="s">
        <v>222</v>
      </c>
      <c r="D331">
        <v>1995</v>
      </c>
      <c r="E331">
        <v>25500</v>
      </c>
      <c r="F331">
        <f>IF(A330=Emisiones_CO2_CO2eq_LA[[#This Row],[País]],IFERROR(Emisiones_CO2_CO2eq_LA[[#This Row],[Edificios (kilotoneladas CO₂e)]]-E330,0),0)</f>
        <v>0</v>
      </c>
      <c r="G331" s="5">
        <f>IF(A330=Emisiones_CO2_CO2eq_LA[[#This Row],[País]],IFERROR(((Emisiones_CO2_CO2eq_LA[[#This Row],[Edificios (kilotoneladas CO₂e)]]-E330)/E330)*100,0),0)</f>
        <v>0</v>
      </c>
      <c r="H331" s="5">
        <v>0.27819294589965399</v>
      </c>
      <c r="I331">
        <v>12450</v>
      </c>
      <c r="J331">
        <f>IF(A330=Emisiones_CO2_CO2eq_LA[[#This Row],[País]],IFERROR(Emisiones_CO2_CO2eq_LA[[#This Row],[Industria (kilotoneladas CO₂e)]]-I330,0),0)</f>
        <v>-3100</v>
      </c>
      <c r="K331" s="5">
        <f>IF(A330=Emisiones_CO2_CO2eq_LA[[#This Row],[País]],IFERROR(((Emisiones_CO2_CO2eq_LA[[#This Row],[Industria (kilotoneladas CO₂e)]]-I330)/I330)*100,0),0)</f>
        <v>-19.935691318327976</v>
      </c>
      <c r="L331" s="5">
        <v>0.13582361476277199</v>
      </c>
      <c r="M331">
        <v>17230</v>
      </c>
      <c r="N331">
        <f>IF(A330=Emisiones_CO2_CO2eq_LA[[#This Row],[País]],IFERROR(Emisiones_CO2_CO2eq_LA[[#This Row],[UCTUS (kilotoneladas CO₂e)]]-M330,0),0)</f>
        <v>0</v>
      </c>
      <c r="O331" s="5">
        <f>IF(A330=Emisiones_CO2_CO2eq_LA[[#This Row],[País]],IFERROR(((Emisiones_CO2_CO2eq_LA[[#This Row],[UCTUS (kilotoneladas CO₂e)]]-M330)/M330)*100,0),0)</f>
        <v>0</v>
      </c>
      <c r="P331" s="5">
        <v>0.187971155209844</v>
      </c>
      <c r="Q331">
        <v>5200</v>
      </c>
      <c r="R331">
        <f>IF(A330=Emisiones_CO2_CO2eq_LA[[#This Row],[País]],IFERROR(Emisiones_CO2_CO2eq_LA[[#This Row],[Otras Quemas de Combustible (kilotoneladas CO₂e)]]-Q330,0),0)</f>
        <v>100</v>
      </c>
      <c r="S331" s="5">
        <f>IF(A330=Emisiones_CO2_CO2eq_LA[[#This Row],[País]],IFERROR(((Emisiones_CO2_CO2eq_LA[[#This Row],[Otras Quemas de Combustible (kilotoneladas CO₂e)]]-Q330)/Q330)*100,0),0)</f>
        <v>1.9607843137254901</v>
      </c>
      <c r="T331" s="5">
        <v>0.06</v>
      </c>
      <c r="U331">
        <v>89400</v>
      </c>
      <c r="V331">
        <f>IF(A330=Emisiones_CO2_CO2eq_LA[[#This Row],[País]],IFERROR(Emisiones_CO2_CO2eq_LA[[#This Row],[Transporte (kilotoneladas CO₂e)]]-U330,0),0)</f>
        <v>-8000</v>
      </c>
      <c r="W331" s="5">
        <f>IF(A330=Emisiones_CO2_CO2eq_LA[[#This Row],[País]],IFERROR(((Emisiones_CO2_CO2eq_LA[[#This Row],[Transporte (kilotoneladas CO₂e)]]-U330)/U330)*100,0),0)</f>
        <v>-8.2135523613963031</v>
      </c>
      <c r="X331" s="5">
        <v>0.975311739742316</v>
      </c>
      <c r="Y331">
        <v>49300</v>
      </c>
      <c r="Z331">
        <f>IF(A330=Emisiones_CO2_CO2eq_LA[[#This Row],[País]],IFERROR(Emisiones_CO2_CO2eq_LA[[#This Row],[Manufactura y Construcción (kilotoneladas CO₂e)]]-Y330,0),0)</f>
        <v>-1600</v>
      </c>
      <c r="AA331" s="5">
        <f>IF(A330=Emisiones_CO2_CO2eq_LA[[#This Row],[País]],IFERROR(((Emisiones_CO2_CO2eq_LA[[#This Row],[Manufactura y Construcción (kilotoneladas CO₂e)]]-Y330)/Y330)*100,0),0)</f>
        <v>-3.1434184675834969</v>
      </c>
      <c r="AB331" s="5">
        <v>0.53783969540599796</v>
      </c>
      <c r="AC331">
        <v>4160</v>
      </c>
      <c r="AD331">
        <f>IF(A330=Emisiones_CO2_CO2eq_LA[[#This Row],[País]],IFERROR(Emisiones_CO2_CO2eq_LA[[#This Row],[Emisiones Fugitivas (kilotoneladas CO₂e)]]-AC330,0),0)</f>
        <v>1370</v>
      </c>
      <c r="AE331" s="5">
        <f>IF(A330=Emisiones_CO2_CO2eq_LA[[#This Row],[País]],IFERROR(((Emisiones_CO2_CO2eq_LA[[#This Row],[Emisiones Fugitivas (kilotoneladas CO₂e)]]-AC330)/AC330)*100,0),0)</f>
        <v>49.103942652329749</v>
      </c>
      <c r="AF331" s="5">
        <v>4.5383633527159198E-2</v>
      </c>
      <c r="AG331">
        <v>122000</v>
      </c>
      <c r="AH331">
        <f>IF(A330=Emisiones_CO2_CO2eq_LA[[#This Row],[País]],IFERROR(Emisiones_CO2_CO2eq_LA[[#This Row],[Electricidad y Calor (kilotoneladas CO₂e)]]-AG330,0),0)</f>
        <v>-8400</v>
      </c>
      <c r="AI331" s="5">
        <f>IF(A330=Emisiones_CO2_CO2eq_LA[[#This Row],[País]],IFERROR(((Emisiones_CO2_CO2eq_LA[[#This Row],[Electricidad y Calor (kilotoneladas CO₂e)]]-AG330)/AG330)*100,0),0)</f>
        <v>-6.4417177914110431</v>
      </c>
      <c r="AJ331" s="5">
        <v>1.3309623294022599</v>
      </c>
    </row>
    <row r="332" spans="1:36" x14ac:dyDescent="0.25">
      <c r="A332" t="s">
        <v>221</v>
      </c>
      <c r="B332" t="s">
        <v>453</v>
      </c>
      <c r="C332" t="s">
        <v>222</v>
      </c>
      <c r="D332">
        <v>1996</v>
      </c>
      <c r="E332">
        <v>25200</v>
      </c>
      <c r="F332">
        <f>IF(A331=Emisiones_CO2_CO2eq_LA[[#This Row],[País]],IFERROR(Emisiones_CO2_CO2eq_LA[[#This Row],[Edificios (kilotoneladas CO₂e)]]-E331,0),0)</f>
        <v>-300</v>
      </c>
      <c r="G332" s="5">
        <f>IF(A331=Emisiones_CO2_CO2eq_LA[[#This Row],[País]],IFERROR(((Emisiones_CO2_CO2eq_LA[[#This Row],[Edificios (kilotoneladas CO₂e)]]-E331)/E331)*100,0),0)</f>
        <v>-1.1764705882352942</v>
      </c>
      <c r="H332" s="5">
        <v>0.270540114013333</v>
      </c>
      <c r="I332">
        <v>13930</v>
      </c>
      <c r="J332">
        <f>IF(A331=Emisiones_CO2_CO2eq_LA[[#This Row],[País]],IFERROR(Emisiones_CO2_CO2eq_LA[[#This Row],[Industria (kilotoneladas CO₂e)]]-I331,0),0)</f>
        <v>1480</v>
      </c>
      <c r="K332" s="5">
        <f>IF(A331=Emisiones_CO2_CO2eq_LA[[#This Row],[País]],IFERROR(((Emisiones_CO2_CO2eq_LA[[#This Row],[Industria (kilotoneladas CO₂e)]]-I331)/I331)*100,0),0)</f>
        <v>11.887550200803213</v>
      </c>
      <c r="L332" s="5">
        <v>0.14954856302403699</v>
      </c>
      <c r="M332">
        <v>17230</v>
      </c>
      <c r="N332">
        <f>IF(A331=Emisiones_CO2_CO2eq_LA[[#This Row],[País]],IFERROR(Emisiones_CO2_CO2eq_LA[[#This Row],[UCTUS (kilotoneladas CO₂e)]]-M331,0),0)</f>
        <v>0</v>
      </c>
      <c r="O332" s="5">
        <f>IF(A331=Emisiones_CO2_CO2eq_LA[[#This Row],[País]],IFERROR(((Emisiones_CO2_CO2eq_LA[[#This Row],[UCTUS (kilotoneladas CO₂e)]]-M331)/M331)*100,0),0)</f>
        <v>0</v>
      </c>
      <c r="P332" s="5">
        <v>0.18497643509721101</v>
      </c>
      <c r="Q332">
        <v>5600</v>
      </c>
      <c r="R332">
        <f>IF(A331=Emisiones_CO2_CO2eq_LA[[#This Row],[País]],IFERROR(Emisiones_CO2_CO2eq_LA[[#This Row],[Otras Quemas de Combustible (kilotoneladas CO₂e)]]-Q331,0),0)</f>
        <v>400</v>
      </c>
      <c r="S332" s="5">
        <f>IF(A331=Emisiones_CO2_CO2eq_LA[[#This Row],[País]],IFERROR(((Emisiones_CO2_CO2eq_LA[[#This Row],[Otras Quemas de Combustible (kilotoneladas CO₂e)]]-Q331)/Q331)*100,0),0)</f>
        <v>7.6923076923076925</v>
      </c>
      <c r="T332" s="5">
        <v>0.06</v>
      </c>
      <c r="U332">
        <v>91700</v>
      </c>
      <c r="V332">
        <f>IF(A331=Emisiones_CO2_CO2eq_LA[[#This Row],[País]],IFERROR(Emisiones_CO2_CO2eq_LA[[#This Row],[Transporte (kilotoneladas CO₂e)]]-U331,0),0)</f>
        <v>2300</v>
      </c>
      <c r="W332" s="5">
        <f>IF(A331=Emisiones_CO2_CO2eq_LA[[#This Row],[País]],IFERROR(((Emisiones_CO2_CO2eq_LA[[#This Row],[Transporte (kilotoneladas CO₂e)]]-U331)/U331)*100,0),0)</f>
        <v>2.5727069351230423</v>
      </c>
      <c r="X332" s="5">
        <v>0.98446541488185302</v>
      </c>
      <c r="Y332">
        <v>54900</v>
      </c>
      <c r="Z332">
        <f>IF(A331=Emisiones_CO2_CO2eq_LA[[#This Row],[País]],IFERROR(Emisiones_CO2_CO2eq_LA[[#This Row],[Manufactura y Construcción (kilotoneladas CO₂e)]]-Y331,0),0)</f>
        <v>5600</v>
      </c>
      <c r="AA332" s="5">
        <f>IF(A331=Emisiones_CO2_CO2eq_LA[[#This Row],[País]],IFERROR(((Emisiones_CO2_CO2eq_LA[[#This Row],[Manufactura y Construcción (kilotoneladas CO₂e)]]-Y331)/Y331)*100,0),0)</f>
        <v>11.359026369168356</v>
      </c>
      <c r="AB332" s="5">
        <v>0.58939096267190505</v>
      </c>
      <c r="AC332">
        <v>9030</v>
      </c>
      <c r="AD332">
        <f>IF(A331=Emisiones_CO2_CO2eq_LA[[#This Row],[País]],IFERROR(Emisiones_CO2_CO2eq_LA[[#This Row],[Emisiones Fugitivas (kilotoneladas CO₂e)]]-AC331,0),0)</f>
        <v>4870</v>
      </c>
      <c r="AE332" s="5">
        <f>IF(A331=Emisiones_CO2_CO2eq_LA[[#This Row],[País]],IFERROR(((Emisiones_CO2_CO2eq_LA[[#This Row],[Emisiones Fugitivas (kilotoneladas CO₂e)]]-AC331)/AC331)*100,0),0)</f>
        <v>117.06730769230769</v>
      </c>
      <c r="AF332" s="5">
        <v>9.6943540854777896E-2</v>
      </c>
      <c r="AG332">
        <v>127300</v>
      </c>
      <c r="AH332">
        <f>IF(A331=Emisiones_CO2_CO2eq_LA[[#This Row],[País]],IFERROR(Emisiones_CO2_CO2eq_LA[[#This Row],[Electricidad y Calor (kilotoneladas CO₂e)]]-AG331,0),0)</f>
        <v>5300</v>
      </c>
      <c r="AI332" s="5">
        <f>IF(A331=Emisiones_CO2_CO2eq_LA[[#This Row],[País]],IFERROR(((Emisiones_CO2_CO2eq_LA[[#This Row],[Electricidad y Calor (kilotoneladas CO₂e)]]-AG331)/AG331)*100,0),0)</f>
        <v>4.3442622950819674</v>
      </c>
      <c r="AJ332" s="5">
        <v>1.3666570045197299</v>
      </c>
    </row>
    <row r="333" spans="1:36" x14ac:dyDescent="0.25">
      <c r="A333" t="s">
        <v>221</v>
      </c>
      <c r="B333" t="s">
        <v>453</v>
      </c>
      <c r="C333" t="s">
        <v>222</v>
      </c>
      <c r="D333">
        <v>1997</v>
      </c>
      <c r="E333">
        <v>24800</v>
      </c>
      <c r="F333">
        <f>IF(A332=Emisiones_CO2_CO2eq_LA[[#This Row],[País]],IFERROR(Emisiones_CO2_CO2eq_LA[[#This Row],[Edificios (kilotoneladas CO₂e)]]-E332,0),0)</f>
        <v>-400</v>
      </c>
      <c r="G333" s="5">
        <f>IF(A332=Emisiones_CO2_CO2eq_LA[[#This Row],[País]],IFERROR(((Emisiones_CO2_CO2eq_LA[[#This Row],[Edificios (kilotoneladas CO₂e)]]-E332)/E332)*100,0),0)</f>
        <v>-1.5873015873015872</v>
      </c>
      <c r="H333" s="5">
        <v>0.26212596843918701</v>
      </c>
      <c r="I333">
        <v>14670</v>
      </c>
      <c r="J333">
        <f>IF(A332=Emisiones_CO2_CO2eq_LA[[#This Row],[País]],IFERROR(Emisiones_CO2_CO2eq_LA[[#This Row],[Industria (kilotoneladas CO₂e)]]-I332,0),0)</f>
        <v>740</v>
      </c>
      <c r="K333" s="5">
        <f>IF(A332=Emisiones_CO2_CO2eq_LA[[#This Row],[País]],IFERROR(((Emisiones_CO2_CO2eq_LA[[#This Row],[Industria (kilotoneladas CO₂e)]]-I332)/I332)*100,0),0)</f>
        <v>5.3122756640344582</v>
      </c>
      <c r="L333" s="5">
        <v>0.15505596600818</v>
      </c>
      <c r="M333">
        <v>17230</v>
      </c>
      <c r="N333">
        <f>IF(A332=Emisiones_CO2_CO2eq_LA[[#This Row],[País]],IFERROR(Emisiones_CO2_CO2eq_LA[[#This Row],[UCTUS (kilotoneladas CO₂e)]]-M332,0),0)</f>
        <v>0</v>
      </c>
      <c r="O333" s="5">
        <f>IF(A332=Emisiones_CO2_CO2eq_LA[[#This Row],[País]],IFERROR(((Emisiones_CO2_CO2eq_LA[[#This Row],[UCTUS (kilotoneladas CO₂e)]]-M332)/M332)*100,0),0)</f>
        <v>0</v>
      </c>
      <c r="P333" s="5">
        <v>0.182114130492226</v>
      </c>
      <c r="Q333">
        <v>6000</v>
      </c>
      <c r="R333">
        <f>IF(A332=Emisiones_CO2_CO2eq_LA[[#This Row],[País]],IFERROR(Emisiones_CO2_CO2eq_LA[[#This Row],[Otras Quemas de Combustible (kilotoneladas CO₂e)]]-Q332,0),0)</f>
        <v>400</v>
      </c>
      <c r="S333" s="5">
        <f>IF(A332=Emisiones_CO2_CO2eq_LA[[#This Row],[País]],IFERROR(((Emisiones_CO2_CO2eq_LA[[#This Row],[Otras Quemas de Combustible (kilotoneladas CO₂e)]]-Q332)/Q332)*100,0),0)</f>
        <v>7.1428571428571423</v>
      </c>
      <c r="T333" s="5">
        <v>0.06</v>
      </c>
      <c r="U333">
        <v>95700</v>
      </c>
      <c r="V333">
        <f>IF(A332=Emisiones_CO2_CO2eq_LA[[#This Row],[País]],IFERROR(Emisiones_CO2_CO2eq_LA[[#This Row],[Transporte (kilotoneladas CO₂e)]]-U332,0),0)</f>
        <v>4000</v>
      </c>
      <c r="W333" s="5">
        <f>IF(A332=Emisiones_CO2_CO2eq_LA[[#This Row],[País]],IFERROR(((Emisiones_CO2_CO2eq_LA[[#This Row],[Transporte (kilotoneladas CO₂e)]]-U332)/U332)*100,0),0)</f>
        <v>4.3620501635768809</v>
      </c>
      <c r="X333" s="5">
        <v>1.01151028950122</v>
      </c>
      <c r="Y333">
        <v>55000</v>
      </c>
      <c r="Z333">
        <f>IF(A332=Emisiones_CO2_CO2eq_LA[[#This Row],[País]],IFERROR(Emisiones_CO2_CO2eq_LA[[#This Row],[Manufactura y Construcción (kilotoneladas CO₂e)]]-Y332,0),0)</f>
        <v>100</v>
      </c>
      <c r="AA333" s="5">
        <f>IF(A332=Emisiones_CO2_CO2eq_LA[[#This Row],[País]],IFERROR(((Emisiones_CO2_CO2eq_LA[[#This Row],[Manufactura y Construcción (kilotoneladas CO₂e)]]-Y332)/Y332)*100,0),0)</f>
        <v>0.18214936247723132</v>
      </c>
      <c r="AB333" s="5">
        <v>0.58132775258690805</v>
      </c>
      <c r="AC333">
        <v>13290</v>
      </c>
      <c r="AD333">
        <f>IF(A332=Emisiones_CO2_CO2eq_LA[[#This Row],[País]],IFERROR(Emisiones_CO2_CO2eq_LA[[#This Row],[Emisiones Fugitivas (kilotoneladas CO₂e)]]-AC332,0),0)</f>
        <v>4260</v>
      </c>
      <c r="AE333" s="5">
        <f>IF(A332=Emisiones_CO2_CO2eq_LA[[#This Row],[País]],IFERROR(((Emisiones_CO2_CO2eq_LA[[#This Row],[Emisiones Fugitivas (kilotoneladas CO₂e)]]-AC332)/AC332)*100,0),0)</f>
        <v>47.176079734219265</v>
      </c>
      <c r="AF333" s="5">
        <v>0.14046992421599999</v>
      </c>
      <c r="AG333">
        <v>141500</v>
      </c>
      <c r="AH333">
        <f>IF(A332=Emisiones_CO2_CO2eq_LA[[#This Row],[País]],IFERROR(Emisiones_CO2_CO2eq_LA[[#This Row],[Electricidad y Calor (kilotoneladas CO₂e)]]-AG332,0),0)</f>
        <v>14200</v>
      </c>
      <c r="AI333" s="5">
        <f>IF(A332=Emisiones_CO2_CO2eq_LA[[#This Row],[País]],IFERROR(((Emisiones_CO2_CO2eq_LA[[#This Row],[Electricidad y Calor (kilotoneladas CO₂e)]]-AG332)/AG332)*100,0),0)</f>
        <v>11.154752553024352</v>
      </c>
      <c r="AJ333" s="5">
        <v>1.49559776347359</v>
      </c>
    </row>
    <row r="334" spans="1:36" x14ac:dyDescent="0.25">
      <c r="A334" t="s">
        <v>221</v>
      </c>
      <c r="B334" t="s">
        <v>453</v>
      </c>
      <c r="C334" t="s">
        <v>222</v>
      </c>
      <c r="D334">
        <v>1998</v>
      </c>
      <c r="E334">
        <v>25900</v>
      </c>
      <c r="F334">
        <f>IF(A333=Emisiones_CO2_CO2eq_LA[[#This Row],[País]],IFERROR(Emisiones_CO2_CO2eq_LA[[#This Row],[Edificios (kilotoneladas CO₂e)]]-E333,0),0)</f>
        <v>1100</v>
      </c>
      <c r="G334" s="5">
        <f>IF(A333=Emisiones_CO2_CO2eq_LA[[#This Row],[País]],IFERROR(((Emisiones_CO2_CO2eq_LA[[#This Row],[Edificios (kilotoneladas CO₂e)]]-E333)/E333)*100,0),0)</f>
        <v>4.435483870967742</v>
      </c>
      <c r="H334" s="5">
        <v>0.26963437994503198</v>
      </c>
      <c r="I334">
        <v>15230</v>
      </c>
      <c r="J334">
        <f>IF(A333=Emisiones_CO2_CO2eq_LA[[#This Row],[País]],IFERROR(Emisiones_CO2_CO2eq_LA[[#This Row],[Industria (kilotoneladas CO₂e)]]-I333,0),0)</f>
        <v>560</v>
      </c>
      <c r="K334" s="5">
        <f>IF(A333=Emisiones_CO2_CO2eq_LA[[#This Row],[País]],IFERROR(((Emisiones_CO2_CO2eq_LA[[#This Row],[Industria (kilotoneladas CO₂e)]]-I333)/I333)*100,0),0)</f>
        <v>3.8173142467620997</v>
      </c>
      <c r="L334" s="5">
        <v>0.15855334388273501</v>
      </c>
      <c r="M334">
        <v>17230</v>
      </c>
      <c r="N334">
        <f>IF(A333=Emisiones_CO2_CO2eq_LA[[#This Row],[País]],IFERROR(Emisiones_CO2_CO2eq_LA[[#This Row],[UCTUS (kilotoneladas CO₂e)]]-M333,0),0)</f>
        <v>0</v>
      </c>
      <c r="O334" s="5">
        <f>IF(A333=Emisiones_CO2_CO2eq_LA[[#This Row],[País]],IFERROR(((Emisiones_CO2_CO2eq_LA[[#This Row],[UCTUS (kilotoneladas CO₂e)]]-M333)/M333)*100,0),0)</f>
        <v>0</v>
      </c>
      <c r="P334" s="5">
        <v>0.17937453152327801</v>
      </c>
      <c r="Q334">
        <v>6000</v>
      </c>
      <c r="R334">
        <f>IF(A333=Emisiones_CO2_CO2eq_LA[[#This Row],[País]],IFERROR(Emisiones_CO2_CO2eq_LA[[#This Row],[Otras Quemas de Combustible (kilotoneladas CO₂e)]]-Q333,0),0)</f>
        <v>0</v>
      </c>
      <c r="S334" s="5">
        <f>IF(A333=Emisiones_CO2_CO2eq_LA[[#This Row],[País]],IFERROR(((Emisiones_CO2_CO2eq_LA[[#This Row],[Otras Quemas de Combustible (kilotoneladas CO₂e)]]-Q333)/Q333)*100,0),0)</f>
        <v>0</v>
      </c>
      <c r="T334" s="5">
        <v>0.06</v>
      </c>
      <c r="U334">
        <v>98300</v>
      </c>
      <c r="V334">
        <f>IF(A333=Emisiones_CO2_CO2eq_LA[[#This Row],[País]],IFERROR(Emisiones_CO2_CO2eq_LA[[#This Row],[Transporte (kilotoneladas CO₂e)]]-U333,0),0)</f>
        <v>2600</v>
      </c>
      <c r="W334" s="5">
        <f>IF(A333=Emisiones_CO2_CO2eq_LA[[#This Row],[País]],IFERROR(((Emisiones_CO2_CO2eq_LA[[#This Row],[Transporte (kilotoneladas CO₂e)]]-U333)/U333)*100,0),0)</f>
        <v>2.7168234064785786</v>
      </c>
      <c r="X334" s="5">
        <v>1.02336137253268</v>
      </c>
      <c r="Y334">
        <v>56400</v>
      </c>
      <c r="Z334">
        <f>IF(A333=Emisiones_CO2_CO2eq_LA[[#This Row],[País]],IFERROR(Emisiones_CO2_CO2eq_LA[[#This Row],[Manufactura y Construcción (kilotoneladas CO₂e)]]-Y333,0),0)</f>
        <v>1400</v>
      </c>
      <c r="AA334" s="5">
        <f>IF(A333=Emisiones_CO2_CO2eq_LA[[#This Row],[País]],IFERROR(((Emisiones_CO2_CO2eq_LA[[#This Row],[Manufactura y Construcción (kilotoneladas CO₂e)]]-Y333)/Y333)*100,0),0)</f>
        <v>2.5454545454545454</v>
      </c>
      <c r="AB334" s="5">
        <v>0.58715749146331297</v>
      </c>
      <c r="AC334">
        <v>14330</v>
      </c>
      <c r="AD334">
        <f>IF(A333=Emisiones_CO2_CO2eq_LA[[#This Row],[País]],IFERROR(Emisiones_CO2_CO2eq_LA[[#This Row],[Emisiones Fugitivas (kilotoneladas CO₂e)]]-AC333,0),0)</f>
        <v>1040</v>
      </c>
      <c r="AE334" s="5">
        <f>IF(A333=Emisiones_CO2_CO2eq_LA[[#This Row],[País]],IFERROR(((Emisiones_CO2_CO2eq_LA[[#This Row],[Emisiones Fugitivas (kilotoneladas CO₂e)]]-AC333)/AC333)*100,0),0)</f>
        <v>7.8254326561324303</v>
      </c>
      <c r="AF334" s="5">
        <v>0.14918380944449</v>
      </c>
      <c r="AG334">
        <v>158800</v>
      </c>
      <c r="AH334">
        <f>IF(A333=Emisiones_CO2_CO2eq_LA[[#This Row],[País]],IFERROR(Emisiones_CO2_CO2eq_LA[[#This Row],[Electricidad y Calor (kilotoneladas CO₂e)]]-AG333,0),0)</f>
        <v>17300</v>
      </c>
      <c r="AI334" s="5">
        <f>IF(A333=Emisiones_CO2_CO2eq_LA[[#This Row],[País]],IFERROR(((Emisiones_CO2_CO2eq_LA[[#This Row],[Electricidad y Calor (kilotoneladas CO₂e)]]-AG333)/AG333)*100,0),0)</f>
        <v>12.226148409893993</v>
      </c>
      <c r="AJ334" s="5">
        <v>1.6532022986591099</v>
      </c>
    </row>
    <row r="335" spans="1:36" x14ac:dyDescent="0.25">
      <c r="A335" t="s">
        <v>221</v>
      </c>
      <c r="B335" t="s">
        <v>453</v>
      </c>
      <c r="C335" t="s">
        <v>222</v>
      </c>
      <c r="D335">
        <v>1999</v>
      </c>
      <c r="E335">
        <v>23600</v>
      </c>
      <c r="F335">
        <f>IF(A334=Emisiones_CO2_CO2eq_LA[[#This Row],[País]],IFERROR(Emisiones_CO2_CO2eq_LA[[#This Row],[Edificios (kilotoneladas CO₂e)]]-E334,0),0)</f>
        <v>-2300</v>
      </c>
      <c r="G335" s="5">
        <f>IF(A334=Emisiones_CO2_CO2eq_LA[[#This Row],[País]],IFERROR(((Emisiones_CO2_CO2eq_LA[[#This Row],[Edificios (kilotoneladas CO₂e)]]-E334)/E334)*100,0),0)</f>
        <v>-8.8803088803088812</v>
      </c>
      <c r="H335" s="5">
        <v>0.24208852643996501</v>
      </c>
      <c r="I335">
        <v>15710</v>
      </c>
      <c r="J335">
        <f>IF(A334=Emisiones_CO2_CO2eq_LA[[#This Row],[País]],IFERROR(Emisiones_CO2_CO2eq_LA[[#This Row],[Industria (kilotoneladas CO₂e)]]-I334,0),0)</f>
        <v>480</v>
      </c>
      <c r="K335" s="5">
        <f>IF(A334=Emisiones_CO2_CO2eq_LA[[#This Row],[País]],IFERROR(((Emisiones_CO2_CO2eq_LA[[#This Row],[Industria (kilotoneladas CO₂e)]]-I334)/I334)*100,0),0)</f>
        <v>3.1516743269862113</v>
      </c>
      <c r="L335" s="5">
        <v>0.16115299789711199</v>
      </c>
      <c r="M335">
        <v>17230</v>
      </c>
      <c r="N335">
        <f>IF(A334=Emisiones_CO2_CO2eq_LA[[#This Row],[País]],IFERROR(Emisiones_CO2_CO2eq_LA[[#This Row],[UCTUS (kilotoneladas CO₂e)]]-M334,0),0)</f>
        <v>0</v>
      </c>
      <c r="O335" s="5">
        <f>IF(A334=Emisiones_CO2_CO2eq_LA[[#This Row],[País]],IFERROR(((Emisiones_CO2_CO2eq_LA[[#This Row],[UCTUS (kilotoneladas CO₂e)]]-M334)/M334)*100,0),0)</f>
        <v>0</v>
      </c>
      <c r="P335" s="5">
        <v>0.17674514027799099</v>
      </c>
      <c r="Q335">
        <v>6600</v>
      </c>
      <c r="R335">
        <f>IF(A334=Emisiones_CO2_CO2eq_LA[[#This Row],[País]],IFERROR(Emisiones_CO2_CO2eq_LA[[#This Row],[Otras Quemas de Combustible (kilotoneladas CO₂e)]]-Q334,0),0)</f>
        <v>600</v>
      </c>
      <c r="S335" s="5">
        <f>IF(A334=Emisiones_CO2_CO2eq_LA[[#This Row],[País]],IFERROR(((Emisiones_CO2_CO2eq_LA[[#This Row],[Otras Quemas de Combustible (kilotoneladas CO₂e)]]-Q334)/Q334)*100,0),0)</f>
        <v>10</v>
      </c>
      <c r="T335" s="5">
        <v>7.0000000000000007E-2</v>
      </c>
      <c r="U335">
        <v>101100</v>
      </c>
      <c r="V335">
        <f>IF(A334=Emisiones_CO2_CO2eq_LA[[#This Row],[País]],IFERROR(Emisiones_CO2_CO2eq_LA[[#This Row],[Transporte (kilotoneladas CO₂e)]]-U334,0),0)</f>
        <v>2800</v>
      </c>
      <c r="W335" s="5">
        <f>IF(A334=Emisiones_CO2_CO2eq_LA[[#This Row],[País]],IFERROR(((Emisiones_CO2_CO2eq_LA[[#This Row],[Transporte (kilotoneladas CO₂e)]]-U334)/U334)*100,0),0)</f>
        <v>2.8484231943031535</v>
      </c>
      <c r="X335" s="5">
        <v>1.0370826280966301</v>
      </c>
      <c r="Y335">
        <v>51800</v>
      </c>
      <c r="Z335">
        <f>IF(A334=Emisiones_CO2_CO2eq_LA[[#This Row],[País]],IFERROR(Emisiones_CO2_CO2eq_LA[[#This Row],[Manufactura y Construcción (kilotoneladas CO₂e)]]-Y334,0),0)</f>
        <v>-4600</v>
      </c>
      <c r="AA335" s="5">
        <f>IF(A334=Emisiones_CO2_CO2eq_LA[[#This Row],[País]],IFERROR(((Emisiones_CO2_CO2eq_LA[[#This Row],[Manufactura y Construcción (kilotoneladas CO₂e)]]-Y334)/Y334)*100,0),0)</f>
        <v>-8.1560283687943276</v>
      </c>
      <c r="AB335" s="5">
        <v>0.531363799558906</v>
      </c>
      <c r="AC335">
        <v>10670</v>
      </c>
      <c r="AD335">
        <f>IF(A334=Emisiones_CO2_CO2eq_LA[[#This Row],[País]],IFERROR(Emisiones_CO2_CO2eq_LA[[#This Row],[Emisiones Fugitivas (kilotoneladas CO₂e)]]-AC334,0),0)</f>
        <v>-3660</v>
      </c>
      <c r="AE335" s="5">
        <f>IF(A334=Emisiones_CO2_CO2eq_LA[[#This Row],[País]],IFERROR(((Emisiones_CO2_CO2eq_LA[[#This Row],[Emisiones Fugitivas (kilotoneladas CO₂e)]]-AC334)/AC334)*100,0),0)</f>
        <v>-25.540823447313326</v>
      </c>
      <c r="AF335" s="5">
        <v>0.109452736318407</v>
      </c>
      <c r="AG335">
        <v>152800</v>
      </c>
      <c r="AH335">
        <f>IF(A334=Emisiones_CO2_CO2eq_LA[[#This Row],[País]],IFERROR(Emisiones_CO2_CO2eq_LA[[#This Row],[Electricidad y Calor (kilotoneladas CO₂e)]]-AG334,0),0)</f>
        <v>-6000</v>
      </c>
      <c r="AI335" s="5">
        <f>IF(A334=Emisiones_CO2_CO2eq_LA[[#This Row],[País]],IFERROR(((Emisiones_CO2_CO2eq_LA[[#This Row],[Electricidad y Calor (kilotoneladas CO₂e)]]-AG334)/AG334)*100,0),0)</f>
        <v>-3.7783375314861463</v>
      </c>
      <c r="AJ335" s="5">
        <v>1.5674206288146799</v>
      </c>
    </row>
    <row r="336" spans="1:36" x14ac:dyDescent="0.25">
      <c r="A336" t="s">
        <v>221</v>
      </c>
      <c r="B336" t="s">
        <v>453</v>
      </c>
      <c r="C336" t="s">
        <v>222</v>
      </c>
      <c r="D336">
        <v>2000</v>
      </c>
      <c r="E336">
        <v>26200</v>
      </c>
      <c r="F336">
        <f>IF(A335=Emisiones_CO2_CO2eq_LA[[#This Row],[País]],IFERROR(Emisiones_CO2_CO2eq_LA[[#This Row],[Edificios (kilotoneladas CO₂e)]]-E335,0),0)</f>
        <v>2600</v>
      </c>
      <c r="G336" s="5">
        <f>IF(A335=Emisiones_CO2_CO2eq_LA[[#This Row],[País]],IFERROR(((Emisiones_CO2_CO2eq_LA[[#This Row],[Edificios (kilotoneladas CO₂e)]]-E335)/E335)*100,0),0)</f>
        <v>11.016949152542372</v>
      </c>
      <c r="H336" s="5">
        <v>0.26491405460060602</v>
      </c>
      <c r="I336">
        <v>16399.999999999898</v>
      </c>
      <c r="J336">
        <f>IF(A335=Emisiones_CO2_CO2eq_LA[[#This Row],[País]],IFERROR(Emisiones_CO2_CO2eq_LA[[#This Row],[Industria (kilotoneladas CO₂e)]]-I335,0),0)</f>
        <v>689.99999999989814</v>
      </c>
      <c r="K336" s="5">
        <f>IF(A335=Emisiones_CO2_CO2eq_LA[[#This Row],[País]],IFERROR(((Emisiones_CO2_CO2eq_LA[[#This Row],[Industria (kilotoneladas CO₂e)]]-I335)/I335)*100,0),0)</f>
        <v>4.3921069382552389</v>
      </c>
      <c r="L336" s="5">
        <v>0.16582406471183</v>
      </c>
      <c r="M336">
        <v>17230</v>
      </c>
      <c r="N336">
        <f>IF(A335=Emisiones_CO2_CO2eq_LA[[#This Row],[País]],IFERROR(Emisiones_CO2_CO2eq_LA[[#This Row],[UCTUS (kilotoneladas CO₂e)]]-M335,0),0)</f>
        <v>0</v>
      </c>
      <c r="O336" s="5">
        <f>IF(A335=Emisiones_CO2_CO2eq_LA[[#This Row],[País]],IFERROR(((Emisiones_CO2_CO2eq_LA[[#This Row],[UCTUS (kilotoneladas CO₂e)]]-M335)/M335)*100,0),0)</f>
        <v>0</v>
      </c>
      <c r="P336" s="5">
        <v>0.174216380182002</v>
      </c>
      <c r="Q336">
        <v>6600</v>
      </c>
      <c r="R336">
        <f>IF(A335=Emisiones_CO2_CO2eq_LA[[#This Row],[País]],IFERROR(Emisiones_CO2_CO2eq_LA[[#This Row],[Otras Quemas de Combustible (kilotoneladas CO₂e)]]-Q335,0),0)</f>
        <v>0</v>
      </c>
      <c r="S336" s="5">
        <f>IF(A335=Emisiones_CO2_CO2eq_LA[[#This Row],[País]],IFERROR(((Emisiones_CO2_CO2eq_LA[[#This Row],[Otras Quemas de Combustible (kilotoneladas CO₂e)]]-Q335)/Q335)*100,0),0)</f>
        <v>0</v>
      </c>
      <c r="T336" s="5">
        <v>7.0000000000000007E-2</v>
      </c>
      <c r="U336">
        <v>105600</v>
      </c>
      <c r="V336">
        <f>IF(A335=Emisiones_CO2_CO2eq_LA[[#This Row],[País]],IFERROR(Emisiones_CO2_CO2eq_LA[[#This Row],[Transporte (kilotoneladas CO₂e)]]-U335,0),0)</f>
        <v>4500</v>
      </c>
      <c r="W336" s="5">
        <f>IF(A335=Emisiones_CO2_CO2eq_LA[[#This Row],[País]],IFERROR(((Emisiones_CO2_CO2eq_LA[[#This Row],[Transporte (kilotoneladas CO₂e)]]-U335)/U335)*100,0),0)</f>
        <v>4.4510385756676563</v>
      </c>
      <c r="X336" s="5">
        <v>1.0677451971688501</v>
      </c>
      <c r="Y336">
        <v>52900</v>
      </c>
      <c r="Z336">
        <f>IF(A335=Emisiones_CO2_CO2eq_LA[[#This Row],[País]],IFERROR(Emisiones_CO2_CO2eq_LA[[#This Row],[Manufactura y Construcción (kilotoneladas CO₂e)]]-Y335,0),0)</f>
        <v>1100</v>
      </c>
      <c r="AA336" s="5">
        <f>IF(A335=Emisiones_CO2_CO2eq_LA[[#This Row],[País]],IFERROR(((Emisiones_CO2_CO2eq_LA[[#This Row],[Manufactura y Construcción (kilotoneladas CO₂e)]]-Y335)/Y335)*100,0),0)</f>
        <v>2.1235521235521233</v>
      </c>
      <c r="AB336" s="5">
        <v>0.53488372093023195</v>
      </c>
      <c r="AC336">
        <v>10180</v>
      </c>
      <c r="AD336">
        <f>IF(A335=Emisiones_CO2_CO2eq_LA[[#This Row],[País]],IFERROR(Emisiones_CO2_CO2eq_LA[[#This Row],[Emisiones Fugitivas (kilotoneladas CO₂e)]]-AC335,0),0)</f>
        <v>-490</v>
      </c>
      <c r="AE336" s="5">
        <f>IF(A335=Emisiones_CO2_CO2eq_LA[[#This Row],[País]],IFERROR(((Emisiones_CO2_CO2eq_LA[[#This Row],[Emisiones Fugitivas (kilotoneladas CO₂e)]]-AC335)/AC335)*100,0),0)</f>
        <v>-4.5923149015932525</v>
      </c>
      <c r="AF336" s="5">
        <v>0.102932254802831</v>
      </c>
      <c r="AG336">
        <v>168500</v>
      </c>
      <c r="AH336">
        <f>IF(A335=Emisiones_CO2_CO2eq_LA[[#This Row],[País]],IFERROR(Emisiones_CO2_CO2eq_LA[[#This Row],[Electricidad y Calor (kilotoneladas CO₂e)]]-AG335,0),0)</f>
        <v>15700</v>
      </c>
      <c r="AI336" s="5">
        <f>IF(A335=Emisiones_CO2_CO2eq_LA[[#This Row],[País]],IFERROR(((Emisiones_CO2_CO2eq_LA[[#This Row],[Electricidad y Calor (kilotoneladas CO₂e)]]-AG335)/AG335)*100,0),0)</f>
        <v>10.274869109947645</v>
      </c>
      <c r="AJ336" s="5">
        <v>1.7037411526794699</v>
      </c>
    </row>
    <row r="337" spans="1:36" x14ac:dyDescent="0.25">
      <c r="A337" t="s">
        <v>221</v>
      </c>
      <c r="B337" t="s">
        <v>453</v>
      </c>
      <c r="C337" t="s">
        <v>222</v>
      </c>
      <c r="D337">
        <v>2001</v>
      </c>
      <c r="E337">
        <v>25800</v>
      </c>
      <c r="F337">
        <f>IF(A336=Emisiones_CO2_CO2eq_LA[[#This Row],[País]],IFERROR(Emisiones_CO2_CO2eq_LA[[#This Row],[Edificios (kilotoneladas CO₂e)]]-E336,0),0)</f>
        <v>-400</v>
      </c>
      <c r="G337" s="5">
        <f>IF(A336=Emisiones_CO2_CO2eq_LA[[#This Row],[País]],IFERROR(((Emisiones_CO2_CO2eq_LA[[#This Row],[Edificios (kilotoneladas CO₂e)]]-E336)/E336)*100,0),0)</f>
        <v>-1.5267175572519083</v>
      </c>
      <c r="H337" s="5">
        <v>0.25723344433587902</v>
      </c>
      <c r="I337">
        <v>15990</v>
      </c>
      <c r="J337">
        <f>IF(A336=Emisiones_CO2_CO2eq_LA[[#This Row],[País]],IFERROR(Emisiones_CO2_CO2eq_LA[[#This Row],[Industria (kilotoneladas CO₂e)]]-I336,0),0)</f>
        <v>-409.99999999989814</v>
      </c>
      <c r="K337" s="5">
        <f>IF(A336=Emisiones_CO2_CO2eq_LA[[#This Row],[País]],IFERROR(((Emisiones_CO2_CO2eq_LA[[#This Row],[Industria (kilotoneladas CO₂e)]]-I336)/I336)*100,0),0)</f>
        <v>-2.4999999999993943</v>
      </c>
      <c r="L337" s="5">
        <v>0.15942491375700399</v>
      </c>
      <c r="M337">
        <v>17600</v>
      </c>
      <c r="N337">
        <f>IF(A336=Emisiones_CO2_CO2eq_LA[[#This Row],[País]],IFERROR(Emisiones_CO2_CO2eq_LA[[#This Row],[UCTUS (kilotoneladas CO₂e)]]-M336,0),0)</f>
        <v>370</v>
      </c>
      <c r="O337" s="5">
        <f>IF(A336=Emisiones_CO2_CO2eq_LA[[#This Row],[País]],IFERROR(((Emisiones_CO2_CO2eq_LA[[#This Row],[UCTUS (kilotoneladas CO₂e)]]-M336)/M336)*100,0),0)</f>
        <v>2.1474172954149737</v>
      </c>
      <c r="P337" s="5">
        <v>0.17547707830664599</v>
      </c>
      <c r="Q337">
        <v>6500</v>
      </c>
      <c r="R337">
        <f>IF(A336=Emisiones_CO2_CO2eq_LA[[#This Row],[País]],IFERROR(Emisiones_CO2_CO2eq_LA[[#This Row],[Otras Quemas de Combustible (kilotoneladas CO₂e)]]-Q336,0),0)</f>
        <v>-100</v>
      </c>
      <c r="S337" s="5">
        <f>IF(A336=Emisiones_CO2_CO2eq_LA[[#This Row],[País]],IFERROR(((Emisiones_CO2_CO2eq_LA[[#This Row],[Otras Quemas de Combustible (kilotoneladas CO₂e)]]-Q336)/Q336)*100,0),0)</f>
        <v>-1.5151515151515151</v>
      </c>
      <c r="T337" s="5">
        <v>0.06</v>
      </c>
      <c r="U337">
        <v>107900</v>
      </c>
      <c r="V337">
        <f>IF(A336=Emisiones_CO2_CO2eq_LA[[#This Row],[País]],IFERROR(Emisiones_CO2_CO2eq_LA[[#This Row],[Transporte (kilotoneladas CO₂e)]]-U336,0),0)</f>
        <v>2300</v>
      </c>
      <c r="W337" s="5">
        <f>IF(A336=Emisiones_CO2_CO2eq_LA[[#This Row],[País]],IFERROR(((Emisiones_CO2_CO2eq_LA[[#This Row],[Transporte (kilotoneladas CO₂e)]]-U336)/U336)*100,0),0)</f>
        <v>2.1780303030303032</v>
      </c>
      <c r="X337" s="5">
        <v>1.0757941334822201</v>
      </c>
      <c r="Y337">
        <v>47900</v>
      </c>
      <c r="Z337">
        <f>IF(A336=Emisiones_CO2_CO2eq_LA[[#This Row],[País]],IFERROR(Emisiones_CO2_CO2eq_LA[[#This Row],[Manufactura y Construcción (kilotoneladas CO₂e)]]-Y336,0),0)</f>
        <v>-5000</v>
      </c>
      <c r="AA337" s="5">
        <f>IF(A336=Emisiones_CO2_CO2eq_LA[[#This Row],[País]],IFERROR(((Emisiones_CO2_CO2eq_LA[[#This Row],[Manufactura y Construcción (kilotoneladas CO₂e)]]-Y336)/Y336)*100,0),0)</f>
        <v>-9.4517958412098295</v>
      </c>
      <c r="AB337" s="5">
        <v>0.47757682107320099</v>
      </c>
      <c r="AC337">
        <v>8100</v>
      </c>
      <c r="AD337">
        <f>IF(A336=Emisiones_CO2_CO2eq_LA[[#This Row],[País]],IFERROR(Emisiones_CO2_CO2eq_LA[[#This Row],[Emisiones Fugitivas (kilotoneladas CO₂e)]]-AC336,0),0)</f>
        <v>-2080</v>
      </c>
      <c r="AE337" s="5">
        <f>IF(A336=Emisiones_CO2_CO2eq_LA[[#This Row],[País]],IFERROR(((Emisiones_CO2_CO2eq_LA[[#This Row],[Emisiones Fugitivas (kilotoneladas CO₂e)]]-AC336)/AC336)*100,0),0)</f>
        <v>-20.43222003929273</v>
      </c>
      <c r="AF337" s="5">
        <v>8.0759337175217799E-2</v>
      </c>
      <c r="AG337">
        <v>172600</v>
      </c>
      <c r="AH337">
        <f>IF(A336=Emisiones_CO2_CO2eq_LA[[#This Row],[País]],IFERROR(Emisiones_CO2_CO2eq_LA[[#This Row],[Electricidad y Calor (kilotoneladas CO₂e)]]-AG336,0),0)</f>
        <v>4100</v>
      </c>
      <c r="AI337" s="5">
        <f>IF(A336=Emisiones_CO2_CO2eq_LA[[#This Row],[País]],IFERROR(((Emisiones_CO2_CO2eq_LA[[#This Row],[Electricidad y Calor (kilotoneladas CO₂e)]]-AG336)/AG336)*100,0),0)</f>
        <v>2.4332344213649848</v>
      </c>
      <c r="AJ337" s="5">
        <v>1.72087180202995</v>
      </c>
    </row>
    <row r="338" spans="1:36" x14ac:dyDescent="0.25">
      <c r="A338" t="s">
        <v>221</v>
      </c>
      <c r="B338" t="s">
        <v>453</v>
      </c>
      <c r="C338" t="s">
        <v>222</v>
      </c>
      <c r="D338">
        <v>2002</v>
      </c>
      <c r="E338">
        <v>26000</v>
      </c>
      <c r="F338">
        <f>IF(A337=Emisiones_CO2_CO2eq_LA[[#This Row],[País]],IFERROR(Emisiones_CO2_CO2eq_LA[[#This Row],[Edificios (kilotoneladas CO₂e)]]-E337,0),0)</f>
        <v>200</v>
      </c>
      <c r="G338" s="5">
        <f>IF(A337=Emisiones_CO2_CO2eq_LA[[#This Row],[País]],IFERROR(((Emisiones_CO2_CO2eq_LA[[#This Row],[Edificios (kilotoneladas CO₂e)]]-E337)/E337)*100,0),0)</f>
        <v>0.77519379844961245</v>
      </c>
      <c r="H338" s="5">
        <v>0.25569159659733398</v>
      </c>
      <c r="I338">
        <v>16550</v>
      </c>
      <c r="J338">
        <f>IF(A337=Emisiones_CO2_CO2eq_LA[[#This Row],[País]],IFERROR(Emisiones_CO2_CO2eq_LA[[#This Row],[Industria (kilotoneladas CO₂e)]]-I337,0),0)</f>
        <v>560</v>
      </c>
      <c r="K338" s="5">
        <f>IF(A337=Emisiones_CO2_CO2eq_LA[[#This Row],[País]],IFERROR(((Emisiones_CO2_CO2eq_LA[[#This Row],[Industria (kilotoneladas CO₂e)]]-I337)/I337)*100,0),0)</f>
        <v>3.5021888680425266</v>
      </c>
      <c r="L338" s="5">
        <v>0.16275753552638</v>
      </c>
      <c r="M338">
        <v>17600</v>
      </c>
      <c r="N338">
        <f>IF(A337=Emisiones_CO2_CO2eq_LA[[#This Row],[País]],IFERROR(Emisiones_CO2_CO2eq_LA[[#This Row],[UCTUS (kilotoneladas CO₂e)]]-M337,0),0)</f>
        <v>0</v>
      </c>
      <c r="O338" s="5">
        <f>IF(A337=Emisiones_CO2_CO2eq_LA[[#This Row],[País]],IFERROR(((Emisiones_CO2_CO2eq_LA[[#This Row],[UCTUS (kilotoneladas CO₂e)]]-M337)/M337)*100,0),0)</f>
        <v>0</v>
      </c>
      <c r="P338" s="5">
        <v>0.17308354231204201</v>
      </c>
      <c r="Q338">
        <v>6300</v>
      </c>
      <c r="R338">
        <f>IF(A337=Emisiones_CO2_CO2eq_LA[[#This Row],[País]],IFERROR(Emisiones_CO2_CO2eq_LA[[#This Row],[Otras Quemas de Combustible (kilotoneladas CO₂e)]]-Q337,0),0)</f>
        <v>-200</v>
      </c>
      <c r="S338" s="5">
        <f>IF(A337=Emisiones_CO2_CO2eq_LA[[#This Row],[País]],IFERROR(((Emisiones_CO2_CO2eq_LA[[#This Row],[Otras Quemas de Combustible (kilotoneladas CO₂e)]]-Q337)/Q337)*100,0),0)</f>
        <v>-3.0769230769230771</v>
      </c>
      <c r="T338" s="5">
        <v>0.06</v>
      </c>
      <c r="U338">
        <v>109800</v>
      </c>
      <c r="V338">
        <f>IF(A337=Emisiones_CO2_CO2eq_LA[[#This Row],[País]],IFERROR(Emisiones_CO2_CO2eq_LA[[#This Row],[Transporte (kilotoneladas CO₂e)]]-U337,0),0)</f>
        <v>1900</v>
      </c>
      <c r="W338" s="5">
        <f>IF(A337=Emisiones_CO2_CO2eq_LA[[#This Row],[País]],IFERROR(((Emisiones_CO2_CO2eq_LA[[#This Row],[Transporte (kilotoneladas CO₂e)]]-U337)/U337)*100,0),0)</f>
        <v>1.7608897126969416</v>
      </c>
      <c r="X338" s="5">
        <v>1.0798052810148899</v>
      </c>
      <c r="Y338">
        <v>51500</v>
      </c>
      <c r="Z338">
        <f>IF(A337=Emisiones_CO2_CO2eq_LA[[#This Row],[País]],IFERROR(Emisiones_CO2_CO2eq_LA[[#This Row],[Manufactura y Construcción (kilotoneladas CO₂e)]]-Y337,0),0)</f>
        <v>3600</v>
      </c>
      <c r="AA338" s="5">
        <f>IF(A337=Emisiones_CO2_CO2eq_LA[[#This Row],[País]],IFERROR(((Emisiones_CO2_CO2eq_LA[[#This Row],[Manufactura y Construcción (kilotoneladas CO₂e)]]-Y337)/Y337)*100,0),0)</f>
        <v>7.5156576200417531</v>
      </c>
      <c r="AB338" s="5">
        <v>0.50646604710625898</v>
      </c>
      <c r="AC338">
        <v>6070</v>
      </c>
      <c r="AD338">
        <f>IF(A337=Emisiones_CO2_CO2eq_LA[[#This Row],[País]],IFERROR(Emisiones_CO2_CO2eq_LA[[#This Row],[Emisiones Fugitivas (kilotoneladas CO₂e)]]-AC337,0),0)</f>
        <v>-2030</v>
      </c>
      <c r="AE338" s="5">
        <f>IF(A337=Emisiones_CO2_CO2eq_LA[[#This Row],[País]],IFERROR(((Emisiones_CO2_CO2eq_LA[[#This Row],[Emisiones Fugitivas (kilotoneladas CO₂e)]]-AC337)/AC337)*100,0),0)</f>
        <v>-25.061728395061728</v>
      </c>
      <c r="AF338" s="5">
        <v>5.9694153513300797E-2</v>
      </c>
      <c r="AG338">
        <v>174600</v>
      </c>
      <c r="AH338">
        <f>IF(A337=Emisiones_CO2_CO2eq_LA[[#This Row],[País]],IFERROR(Emisiones_CO2_CO2eq_LA[[#This Row],[Electricidad y Calor (kilotoneladas CO₂e)]]-AG337,0),0)</f>
        <v>2000</v>
      </c>
      <c r="AI338" s="5">
        <f>IF(A337=Emisiones_CO2_CO2eq_LA[[#This Row],[País]],IFERROR(((Emisiones_CO2_CO2eq_LA[[#This Row],[Electricidad y Calor (kilotoneladas CO₂e)]]-AG337)/AG337)*100,0),0)</f>
        <v>1.1587485515643106</v>
      </c>
      <c r="AJ338" s="5">
        <v>1.7170674140728699</v>
      </c>
    </row>
    <row r="339" spans="1:36" x14ac:dyDescent="0.25">
      <c r="A339" t="s">
        <v>221</v>
      </c>
      <c r="B339" t="s">
        <v>453</v>
      </c>
      <c r="C339" t="s">
        <v>222</v>
      </c>
      <c r="D339">
        <v>2003</v>
      </c>
      <c r="E339">
        <v>24800</v>
      </c>
      <c r="F339">
        <f>IF(A338=Emisiones_CO2_CO2eq_LA[[#This Row],[País]],IFERROR(Emisiones_CO2_CO2eq_LA[[#This Row],[Edificios (kilotoneladas CO₂e)]]-E338,0),0)</f>
        <v>-1200</v>
      </c>
      <c r="G339" s="5">
        <f>IF(A338=Emisiones_CO2_CO2eq_LA[[#This Row],[País]],IFERROR(((Emisiones_CO2_CO2eq_LA[[#This Row],[Edificios (kilotoneladas CO₂e)]]-E338)/E338)*100,0),0)</f>
        <v>-4.6153846153846159</v>
      </c>
      <c r="H339" s="5">
        <v>0.24058749915115199</v>
      </c>
      <c r="I339">
        <v>16680</v>
      </c>
      <c r="J339">
        <f>IF(A338=Emisiones_CO2_CO2eq_LA[[#This Row],[País]],IFERROR(Emisiones_CO2_CO2eq_LA[[#This Row],[Industria (kilotoneladas CO₂e)]]-I338,0),0)</f>
        <v>130</v>
      </c>
      <c r="K339" s="5">
        <f>IF(A338=Emisiones_CO2_CO2eq_LA[[#This Row],[País]],IFERROR(((Emisiones_CO2_CO2eq_LA[[#This Row],[Industria (kilotoneladas CO₂e)]]-I338)/I338)*100,0),0)</f>
        <v>0.78549848942598199</v>
      </c>
      <c r="L339" s="5">
        <v>0.16181449539682299</v>
      </c>
      <c r="M339">
        <v>17600</v>
      </c>
      <c r="N339">
        <f>IF(A338=Emisiones_CO2_CO2eq_LA[[#This Row],[País]],IFERROR(Emisiones_CO2_CO2eq_LA[[#This Row],[UCTUS (kilotoneladas CO₂e)]]-M338,0),0)</f>
        <v>0</v>
      </c>
      <c r="O339" s="5">
        <f>IF(A338=Emisiones_CO2_CO2eq_LA[[#This Row],[País]],IFERROR(((Emisiones_CO2_CO2eq_LA[[#This Row],[UCTUS (kilotoneladas CO₂e)]]-M338)/M338)*100,0),0)</f>
        <v>0</v>
      </c>
      <c r="P339" s="5">
        <v>0.170739515526624</v>
      </c>
      <c r="Q339">
        <v>6700</v>
      </c>
      <c r="R339">
        <f>IF(A338=Emisiones_CO2_CO2eq_LA[[#This Row],[País]],IFERROR(Emisiones_CO2_CO2eq_LA[[#This Row],[Otras Quemas de Combustible (kilotoneladas CO₂e)]]-Q338,0),0)</f>
        <v>400</v>
      </c>
      <c r="S339" s="5">
        <f>IF(A338=Emisiones_CO2_CO2eq_LA[[#This Row],[País]],IFERROR(((Emisiones_CO2_CO2eq_LA[[#This Row],[Otras Quemas de Combustible (kilotoneladas CO₂e)]]-Q338)/Q338)*100,0),0)</f>
        <v>6.3492063492063489</v>
      </c>
      <c r="T339" s="5">
        <v>0.06</v>
      </c>
      <c r="U339">
        <v>116400</v>
      </c>
      <c r="V339">
        <f>IF(A338=Emisiones_CO2_CO2eq_LA[[#This Row],[País]],IFERROR(Emisiones_CO2_CO2eq_LA[[#This Row],[Transporte (kilotoneladas CO₂e)]]-U338,0),0)</f>
        <v>6600</v>
      </c>
      <c r="W339" s="5">
        <f>IF(A338=Emisiones_CO2_CO2eq_LA[[#This Row],[País]],IFERROR(((Emisiones_CO2_CO2eq_LA[[#This Row],[Transporte (kilotoneladas CO₂e)]]-U338)/U338)*100,0),0)</f>
        <v>6.0109289617486334</v>
      </c>
      <c r="X339" s="5">
        <v>1.1292090685965399</v>
      </c>
      <c r="Y339">
        <v>52400</v>
      </c>
      <c r="Z339">
        <f>IF(A338=Emisiones_CO2_CO2eq_LA[[#This Row],[País]],IFERROR(Emisiones_CO2_CO2eq_LA[[#This Row],[Manufactura y Construcción (kilotoneladas CO₂e)]]-Y338,0),0)</f>
        <v>900</v>
      </c>
      <c r="AA339" s="5">
        <f>IF(A338=Emisiones_CO2_CO2eq_LA[[#This Row],[País]],IFERROR(((Emisiones_CO2_CO2eq_LA[[#This Row],[Manufactura y Construcción (kilotoneladas CO₂e)]]-Y338)/Y338)*100,0),0)</f>
        <v>1.7475728155339807</v>
      </c>
      <c r="AB339" s="5">
        <v>0.50833810304517801</v>
      </c>
      <c r="AC339">
        <v>5740</v>
      </c>
      <c r="AD339">
        <f>IF(A338=Emisiones_CO2_CO2eq_LA[[#This Row],[País]],IFERROR(Emisiones_CO2_CO2eq_LA[[#This Row],[Emisiones Fugitivas (kilotoneladas CO₂e)]]-AC338,0),0)</f>
        <v>-330</v>
      </c>
      <c r="AE339" s="5">
        <f>IF(A338=Emisiones_CO2_CO2eq_LA[[#This Row],[País]],IFERROR(((Emisiones_CO2_CO2eq_LA[[#This Row],[Emisiones Fugitivas (kilotoneladas CO₂e)]]-AC338)/AC338)*100,0),0)</f>
        <v>-5.4365733113673809</v>
      </c>
      <c r="AF339" s="5">
        <v>5.5684364722887798E-2</v>
      </c>
      <c r="AG339">
        <v>186400</v>
      </c>
      <c r="AH339">
        <f>IF(A338=Emisiones_CO2_CO2eq_LA[[#This Row],[País]],IFERROR(Emisiones_CO2_CO2eq_LA[[#This Row],[Electricidad y Calor (kilotoneladas CO₂e)]]-AG338,0),0)</f>
        <v>11800</v>
      </c>
      <c r="AI339" s="5">
        <f>IF(A338=Emisiones_CO2_CO2eq_LA[[#This Row],[País]],IFERROR(((Emisiones_CO2_CO2eq_LA[[#This Row],[Electricidad y Calor (kilotoneladas CO₂e)]]-AG338)/AG338)*100,0),0)</f>
        <v>6.7583046964490263</v>
      </c>
      <c r="AJ339" s="5">
        <v>1.8082866871683401</v>
      </c>
    </row>
    <row r="340" spans="1:36" x14ac:dyDescent="0.25">
      <c r="A340" t="s">
        <v>221</v>
      </c>
      <c r="B340" t="s">
        <v>453</v>
      </c>
      <c r="C340" t="s">
        <v>222</v>
      </c>
      <c r="D340">
        <v>2004</v>
      </c>
      <c r="E340">
        <v>25400</v>
      </c>
      <c r="F340">
        <f>IF(A339=Emisiones_CO2_CO2eq_LA[[#This Row],[País]],IFERROR(Emisiones_CO2_CO2eq_LA[[#This Row],[Edificios (kilotoneladas CO₂e)]]-E339,0),0)</f>
        <v>600</v>
      </c>
      <c r="G340" s="5">
        <f>IF(A339=Emisiones_CO2_CO2eq_LA[[#This Row],[País]],IFERROR(((Emisiones_CO2_CO2eq_LA[[#This Row],[Edificios (kilotoneladas CO₂e)]]-E339)/E339)*100,0),0)</f>
        <v>2.4193548387096775</v>
      </c>
      <c r="H340" s="5">
        <v>0.243027316653111</v>
      </c>
      <c r="I340">
        <v>17290</v>
      </c>
      <c r="J340">
        <f>IF(A339=Emisiones_CO2_CO2eq_LA[[#This Row],[País]],IFERROR(Emisiones_CO2_CO2eq_LA[[#This Row],[Industria (kilotoneladas CO₂e)]]-I339,0),0)</f>
        <v>610</v>
      </c>
      <c r="K340" s="5">
        <f>IF(A339=Emisiones_CO2_CO2eq_LA[[#This Row],[País]],IFERROR(((Emisiones_CO2_CO2eq_LA[[#This Row],[Industria (kilotoneladas CO₂e)]]-I339)/I339)*100,0),0)</f>
        <v>3.6570743405275783</v>
      </c>
      <c r="L340" s="5">
        <v>0.16543079940678301</v>
      </c>
      <c r="M340">
        <v>17600</v>
      </c>
      <c r="N340">
        <f>IF(A339=Emisiones_CO2_CO2eq_LA[[#This Row],[País]],IFERROR(Emisiones_CO2_CO2eq_LA[[#This Row],[UCTUS (kilotoneladas CO₂e)]]-M339,0),0)</f>
        <v>0</v>
      </c>
      <c r="O340" s="5">
        <f>IF(A339=Emisiones_CO2_CO2eq_LA[[#This Row],[País]],IFERROR(((Emisiones_CO2_CO2eq_LA[[#This Row],[UCTUS (kilotoneladas CO₂e)]]-M339)/M339)*100,0),0)</f>
        <v>0</v>
      </c>
      <c r="P340" s="5">
        <v>0.168396880830502</v>
      </c>
      <c r="Q340">
        <v>7000</v>
      </c>
      <c r="R340">
        <f>IF(A339=Emisiones_CO2_CO2eq_LA[[#This Row],[País]],IFERROR(Emisiones_CO2_CO2eq_LA[[#This Row],[Otras Quemas de Combustible (kilotoneladas CO₂e)]]-Q339,0),0)</f>
        <v>300</v>
      </c>
      <c r="S340" s="5">
        <f>IF(A339=Emisiones_CO2_CO2eq_LA[[#This Row],[País]],IFERROR(((Emisiones_CO2_CO2eq_LA[[#This Row],[Otras Quemas de Combustible (kilotoneladas CO₂e)]]-Q339)/Q339)*100,0),0)</f>
        <v>4.4776119402985071</v>
      </c>
      <c r="T340" s="5">
        <v>7.0000000000000007E-2</v>
      </c>
      <c r="U340">
        <v>122800</v>
      </c>
      <c r="V340">
        <f>IF(A339=Emisiones_CO2_CO2eq_LA[[#This Row],[País]],IFERROR(Emisiones_CO2_CO2eq_LA[[#This Row],[Transporte (kilotoneladas CO₂e)]]-U339,0),0)</f>
        <v>6400</v>
      </c>
      <c r="W340" s="5">
        <f>IF(A339=Emisiones_CO2_CO2eq_LA[[#This Row],[País]],IFERROR(((Emisiones_CO2_CO2eq_LA[[#This Row],[Transporte (kilotoneladas CO₂e)]]-U339)/U339)*100,0),0)</f>
        <v>5.4982817869415808</v>
      </c>
      <c r="X340" s="5">
        <v>1.1749509639764599</v>
      </c>
      <c r="Y340">
        <v>56300</v>
      </c>
      <c r="Z340">
        <f>IF(A339=Emisiones_CO2_CO2eq_LA[[#This Row],[País]],IFERROR(Emisiones_CO2_CO2eq_LA[[#This Row],[Manufactura y Construcción (kilotoneladas CO₂e)]]-Y339,0),0)</f>
        <v>3900</v>
      </c>
      <c r="AA340" s="5">
        <f>IF(A339=Emisiones_CO2_CO2eq_LA[[#This Row],[País]],IFERROR(((Emisiones_CO2_CO2eq_LA[[#This Row],[Manufactura y Construcción (kilotoneladas CO₂e)]]-Y339)/Y339)*100,0),0)</f>
        <v>7.4427480916030531</v>
      </c>
      <c r="AB340" s="5">
        <v>0.53867865856575603</v>
      </c>
      <c r="AC340">
        <v>2790</v>
      </c>
      <c r="AD340">
        <f>IF(A339=Emisiones_CO2_CO2eq_LA[[#This Row],[País]],IFERROR(Emisiones_CO2_CO2eq_LA[[#This Row],[Emisiones Fugitivas (kilotoneladas CO₂e)]]-AC339,0),0)</f>
        <v>-2950</v>
      </c>
      <c r="AE340" s="5">
        <f>IF(A339=Emisiones_CO2_CO2eq_LA[[#This Row],[País]],IFERROR(((Emisiones_CO2_CO2eq_LA[[#This Row],[Emisiones Fugitivas (kilotoneladas CO₂e)]]-AC339)/AC339)*100,0),0)</f>
        <v>-51.393728222996515</v>
      </c>
      <c r="AF340" s="5">
        <v>2.6694732813471699E-2</v>
      </c>
      <c r="AG340">
        <v>184700</v>
      </c>
      <c r="AH340">
        <f>IF(A339=Emisiones_CO2_CO2eq_LA[[#This Row],[País]],IFERROR(Emisiones_CO2_CO2eq_LA[[#This Row],[Electricidad y Calor (kilotoneladas CO₂e)]]-AG339,0),0)</f>
        <v>-1700</v>
      </c>
      <c r="AI340" s="5">
        <f>IF(A339=Emisiones_CO2_CO2eq_LA[[#This Row],[País]],IFERROR(((Emisiones_CO2_CO2eq_LA[[#This Row],[Electricidad y Calor (kilotoneladas CO₂e)]]-AG339)/AG339)*100,0),0)</f>
        <v>-0.91201716738197425</v>
      </c>
      <c r="AJ340" s="5">
        <v>1.76721044826101</v>
      </c>
    </row>
    <row r="341" spans="1:36" x14ac:dyDescent="0.25">
      <c r="A341" t="s">
        <v>221</v>
      </c>
      <c r="B341" t="s">
        <v>453</v>
      </c>
      <c r="C341" t="s">
        <v>222</v>
      </c>
      <c r="D341">
        <v>2005</v>
      </c>
      <c r="E341">
        <v>24400</v>
      </c>
      <c r="F341">
        <f>IF(A340=Emisiones_CO2_CO2eq_LA[[#This Row],[País]],IFERROR(Emisiones_CO2_CO2eq_LA[[#This Row],[Edificios (kilotoneladas CO₂e)]]-E340,0),0)</f>
        <v>-1000</v>
      </c>
      <c r="G341" s="5">
        <f>IF(A340=Emisiones_CO2_CO2eq_LA[[#This Row],[País]],IFERROR(((Emisiones_CO2_CO2eq_LA[[#This Row],[Edificios (kilotoneladas CO₂e)]]-E340)/E340)*100,0),0)</f>
        <v>-3.9370078740157481</v>
      </c>
      <c r="H341" s="5">
        <v>0.230177821800858</v>
      </c>
      <c r="I341">
        <v>18590</v>
      </c>
      <c r="J341">
        <f>IF(A340=Emisiones_CO2_CO2eq_LA[[#This Row],[País]],IFERROR(Emisiones_CO2_CO2eq_LA[[#This Row],[Industria (kilotoneladas CO₂e)]]-I340,0),0)</f>
        <v>1300</v>
      </c>
      <c r="K341" s="5">
        <f>IF(A340=Emisiones_CO2_CO2eq_LA[[#This Row],[País]],IFERROR(((Emisiones_CO2_CO2eq_LA[[#This Row],[Industria (kilotoneladas CO₂e)]]-I340)/I340)*100,0),0)</f>
        <v>7.518796992481203</v>
      </c>
      <c r="L341" s="5">
        <v>0.17536908636385001</v>
      </c>
      <c r="M341">
        <v>17600</v>
      </c>
      <c r="N341">
        <f>IF(A340=Emisiones_CO2_CO2eq_LA[[#This Row],[País]],IFERROR(Emisiones_CO2_CO2eq_LA[[#This Row],[UCTUS (kilotoneladas CO₂e)]]-M340,0),0)</f>
        <v>0</v>
      </c>
      <c r="O341" s="5">
        <f>IF(A340=Emisiones_CO2_CO2eq_LA[[#This Row],[País]],IFERROR(((Emisiones_CO2_CO2eq_LA[[#This Row],[UCTUS (kilotoneladas CO₂e)]]-M340)/M340)*100,0),0)</f>
        <v>0</v>
      </c>
      <c r="P341" s="5">
        <v>0.16602990424979899</v>
      </c>
      <c r="Q341">
        <v>7400</v>
      </c>
      <c r="R341">
        <f>IF(A340=Emisiones_CO2_CO2eq_LA[[#This Row],[País]],IFERROR(Emisiones_CO2_CO2eq_LA[[#This Row],[Otras Quemas de Combustible (kilotoneladas CO₂e)]]-Q340,0),0)</f>
        <v>400</v>
      </c>
      <c r="S341" s="5">
        <f>IF(A340=Emisiones_CO2_CO2eq_LA[[#This Row],[País]],IFERROR(((Emisiones_CO2_CO2eq_LA[[#This Row],[Otras Quemas de Combustible (kilotoneladas CO₂e)]]-Q340)/Q340)*100,0),0)</f>
        <v>5.7142857142857144</v>
      </c>
      <c r="T341" s="5">
        <v>7.0000000000000007E-2</v>
      </c>
      <c r="U341">
        <v>130199.999999999</v>
      </c>
      <c r="V341">
        <f>IF(A340=Emisiones_CO2_CO2eq_LA[[#This Row],[País]],IFERROR(Emisiones_CO2_CO2eq_LA[[#This Row],[Transporte (kilotoneladas CO₂e)]]-U340,0),0)</f>
        <v>7399.9999999989959</v>
      </c>
      <c r="W341" s="5">
        <f>IF(A340=Emisiones_CO2_CO2eq_LA[[#This Row],[País]],IFERROR(((Emisiones_CO2_CO2eq_LA[[#This Row],[Transporte (kilotoneladas CO₂e)]]-U340)/U340)*100,0),0)</f>
        <v>6.026058631921007</v>
      </c>
      <c r="X341" s="5">
        <v>1.22824395075703</v>
      </c>
      <c r="Y341">
        <v>58700</v>
      </c>
      <c r="Z341">
        <f>IF(A340=Emisiones_CO2_CO2eq_LA[[#This Row],[País]],IFERROR(Emisiones_CO2_CO2eq_LA[[#This Row],[Manufactura y Construcción (kilotoneladas CO₂e)]]-Y340,0),0)</f>
        <v>2400</v>
      </c>
      <c r="AA341" s="5">
        <f>IF(A340=Emisiones_CO2_CO2eq_LA[[#This Row],[País]],IFERROR(((Emisiones_CO2_CO2eq_LA[[#This Row],[Manufactura y Construcción (kilotoneladas CO₂e)]]-Y340)/Y340)*100,0),0)</f>
        <v>4.2628774422735347</v>
      </c>
      <c r="AB341" s="5">
        <v>0.55374746474222902</v>
      </c>
      <c r="AC341">
        <v>3340</v>
      </c>
      <c r="AD341">
        <f>IF(A340=Emisiones_CO2_CO2eq_LA[[#This Row],[País]],IFERROR(Emisiones_CO2_CO2eq_LA[[#This Row],[Emisiones Fugitivas (kilotoneladas CO₂e)]]-AC340,0),0)</f>
        <v>550</v>
      </c>
      <c r="AE341" s="5">
        <f>IF(A340=Emisiones_CO2_CO2eq_LA[[#This Row],[País]],IFERROR(((Emisiones_CO2_CO2eq_LA[[#This Row],[Emisiones Fugitivas (kilotoneladas CO₂e)]]-AC340)/AC340)*100,0),0)</f>
        <v>19.713261648745519</v>
      </c>
      <c r="AF341" s="5">
        <v>3.1507947738314203E-2</v>
      </c>
      <c r="AG341">
        <v>191600</v>
      </c>
      <c r="AH341">
        <f>IF(A340=Emisiones_CO2_CO2eq_LA[[#This Row],[País]],IFERROR(Emisiones_CO2_CO2eq_LA[[#This Row],[Electricidad y Calor (kilotoneladas CO₂e)]]-AG340,0),0)</f>
        <v>6900</v>
      </c>
      <c r="AI341" s="5">
        <f>IF(A340=Emisiones_CO2_CO2eq_LA[[#This Row],[País]],IFERROR(((Emisiones_CO2_CO2eq_LA[[#This Row],[Electricidad y Calor (kilotoneladas CO₂e)]]-AG340)/AG340)*100,0),0)</f>
        <v>3.7357877639415267</v>
      </c>
      <c r="AJ341" s="5">
        <v>1.8074619121739499</v>
      </c>
    </row>
    <row r="342" spans="1:36" x14ac:dyDescent="0.25">
      <c r="A342" t="s">
        <v>221</v>
      </c>
      <c r="B342" t="s">
        <v>453</v>
      </c>
      <c r="C342" t="s">
        <v>222</v>
      </c>
      <c r="D342">
        <v>2006</v>
      </c>
      <c r="E342">
        <v>24900</v>
      </c>
      <c r="F342">
        <f>IF(A341=Emisiones_CO2_CO2eq_LA[[#This Row],[País]],IFERROR(Emisiones_CO2_CO2eq_LA[[#This Row],[Edificios (kilotoneladas CO₂e)]]-E341,0),0)</f>
        <v>500</v>
      </c>
      <c r="G342" s="5">
        <f>IF(A341=Emisiones_CO2_CO2eq_LA[[#This Row],[País]],IFERROR(((Emisiones_CO2_CO2eq_LA[[#This Row],[Edificios (kilotoneladas CO₂e)]]-E341)/E341)*100,0),0)</f>
        <v>2.0491803278688523</v>
      </c>
      <c r="H342" s="5">
        <v>0.23149869840089199</v>
      </c>
      <c r="I342">
        <v>20060</v>
      </c>
      <c r="J342">
        <f>IF(A341=Emisiones_CO2_CO2eq_LA[[#This Row],[País]],IFERROR(Emisiones_CO2_CO2eq_LA[[#This Row],[Industria (kilotoneladas CO₂e)]]-I341,0),0)</f>
        <v>1470</v>
      </c>
      <c r="K342" s="5">
        <f>IF(A341=Emisiones_CO2_CO2eq_LA[[#This Row],[País]],IFERROR(((Emisiones_CO2_CO2eq_LA[[#This Row],[Industria (kilotoneladas CO₂e)]]-I341)/I341)*100,0),0)</f>
        <v>7.9074771382463691</v>
      </c>
      <c r="L342" s="5">
        <v>0.186500557828188</v>
      </c>
      <c r="M342">
        <v>11000</v>
      </c>
      <c r="N342">
        <f>IF(A341=Emisiones_CO2_CO2eq_LA[[#This Row],[País]],IFERROR(Emisiones_CO2_CO2eq_LA[[#This Row],[UCTUS (kilotoneladas CO₂e)]]-M341,0),0)</f>
        <v>-6600</v>
      </c>
      <c r="O342" s="5">
        <f>IF(A341=Emisiones_CO2_CO2eq_LA[[#This Row],[País]],IFERROR(((Emisiones_CO2_CO2eq_LA[[#This Row],[UCTUS (kilotoneladas CO₂e)]]-M341)/M341)*100,0),0)</f>
        <v>-37.5</v>
      </c>
      <c r="P342" s="5">
        <v>0.10226850130159899</v>
      </c>
      <c r="Q342">
        <v>7800</v>
      </c>
      <c r="R342">
        <f>IF(A341=Emisiones_CO2_CO2eq_LA[[#This Row],[País]],IFERROR(Emisiones_CO2_CO2eq_LA[[#This Row],[Otras Quemas de Combustible (kilotoneladas CO₂e)]]-Q341,0),0)</f>
        <v>400</v>
      </c>
      <c r="S342" s="5">
        <f>IF(A341=Emisiones_CO2_CO2eq_LA[[#This Row],[País]],IFERROR(((Emisiones_CO2_CO2eq_LA[[#This Row],[Otras Quemas de Combustible (kilotoneladas CO₂e)]]-Q341)/Q341)*100,0),0)</f>
        <v>5.4054054054054053</v>
      </c>
      <c r="T342" s="5">
        <v>7.0000000000000007E-2</v>
      </c>
      <c r="U342">
        <v>137400</v>
      </c>
      <c r="V342">
        <f>IF(A341=Emisiones_CO2_CO2eq_LA[[#This Row],[País]],IFERROR(Emisiones_CO2_CO2eq_LA[[#This Row],[Transporte (kilotoneladas CO₂e)]]-U341,0),0)</f>
        <v>7200.0000000010041</v>
      </c>
      <c r="W342" s="5">
        <f>IF(A341=Emisiones_CO2_CO2eq_LA[[#This Row],[País]],IFERROR(((Emisiones_CO2_CO2eq_LA[[#This Row],[Transporte (kilotoneladas CO₂e)]]-U341)/U341)*100,0),0)</f>
        <v>5.5299539170515049</v>
      </c>
      <c r="X342" s="5">
        <v>1.2774265526217901</v>
      </c>
      <c r="Y342">
        <v>66200</v>
      </c>
      <c r="Z342">
        <f>IF(A341=Emisiones_CO2_CO2eq_LA[[#This Row],[País]],IFERROR(Emisiones_CO2_CO2eq_LA[[#This Row],[Manufactura y Construcción (kilotoneladas CO₂e)]]-Y341,0),0)</f>
        <v>7500</v>
      </c>
      <c r="AA342" s="5">
        <f>IF(A341=Emisiones_CO2_CO2eq_LA[[#This Row],[País]],IFERROR(((Emisiones_CO2_CO2eq_LA[[#This Row],[Manufactura y Construcción (kilotoneladas CO₂e)]]-Y341)/Y341)*100,0),0)</f>
        <v>12.776831345826235</v>
      </c>
      <c r="AB342" s="5">
        <v>0.61547043510598698</v>
      </c>
      <c r="AC342">
        <v>5030</v>
      </c>
      <c r="AD342">
        <f>IF(A341=Emisiones_CO2_CO2eq_LA[[#This Row],[País]],IFERROR(Emisiones_CO2_CO2eq_LA[[#This Row],[Emisiones Fugitivas (kilotoneladas CO₂e)]]-AC341,0),0)</f>
        <v>1690</v>
      </c>
      <c r="AE342" s="5">
        <f>IF(A341=Emisiones_CO2_CO2eq_LA[[#This Row],[País]],IFERROR(((Emisiones_CO2_CO2eq_LA[[#This Row],[Emisiones Fugitivas (kilotoneladas CO₂e)]]-AC341)/AC341)*100,0),0)</f>
        <v>50.598802395209589</v>
      </c>
      <c r="AF342" s="5">
        <v>4.6764596504276598E-2</v>
      </c>
      <c r="AG342">
        <v>190600</v>
      </c>
      <c r="AH342">
        <f>IF(A341=Emisiones_CO2_CO2eq_LA[[#This Row],[País]],IFERROR(Emisiones_CO2_CO2eq_LA[[#This Row],[Electricidad y Calor (kilotoneladas CO₂e)]]-AG341,0),0)</f>
        <v>-1000</v>
      </c>
      <c r="AI342" s="5">
        <f>IF(A341=Emisiones_CO2_CO2eq_LA[[#This Row],[País]],IFERROR(((Emisiones_CO2_CO2eq_LA[[#This Row],[Electricidad y Calor (kilotoneladas CO₂e)]]-AG341)/AG341)*100,0),0)</f>
        <v>-0.52192066805845516</v>
      </c>
      <c r="AJ342" s="5">
        <v>1.77203421346225</v>
      </c>
    </row>
    <row r="343" spans="1:36" x14ac:dyDescent="0.25">
      <c r="A343" t="s">
        <v>221</v>
      </c>
      <c r="B343" t="s">
        <v>453</v>
      </c>
      <c r="C343" t="s">
        <v>222</v>
      </c>
      <c r="D343">
        <v>2007</v>
      </c>
      <c r="E343">
        <v>24200</v>
      </c>
      <c r="F343">
        <f>IF(A342=Emisiones_CO2_CO2eq_LA[[#This Row],[País]],IFERROR(Emisiones_CO2_CO2eq_LA[[#This Row],[Edificios (kilotoneladas CO₂e)]]-E342,0),0)</f>
        <v>-700</v>
      </c>
      <c r="G343" s="5">
        <f>IF(A342=Emisiones_CO2_CO2eq_LA[[#This Row],[País]],IFERROR(((Emisiones_CO2_CO2eq_LA[[#This Row],[Edificios (kilotoneladas CO₂e)]]-E342)/E342)*100,0),0)</f>
        <v>-2.8112449799196786</v>
      </c>
      <c r="H343" s="5">
        <v>0.22167059017504601</v>
      </c>
      <c r="I343">
        <v>21510</v>
      </c>
      <c r="J343">
        <f>IF(A342=Emisiones_CO2_CO2eq_LA[[#This Row],[País]],IFERROR(Emisiones_CO2_CO2eq_LA[[#This Row],[Industria (kilotoneladas CO₂e)]]-I342,0),0)</f>
        <v>1450</v>
      </c>
      <c r="K343" s="5">
        <f>IF(A342=Emisiones_CO2_CO2eq_LA[[#This Row],[País]],IFERROR(((Emisiones_CO2_CO2eq_LA[[#This Row],[Industria (kilotoneladas CO₂e)]]-I342)/I342)*100,0),0)</f>
        <v>7.2283150548354937</v>
      </c>
      <c r="L343" s="5">
        <v>0.197030346886993</v>
      </c>
      <c r="M343">
        <v>11000</v>
      </c>
      <c r="N343">
        <f>IF(A342=Emisiones_CO2_CO2eq_LA[[#This Row],[País]],IFERROR(Emisiones_CO2_CO2eq_LA[[#This Row],[UCTUS (kilotoneladas CO₂e)]]-M342,0),0)</f>
        <v>0</v>
      </c>
      <c r="O343" s="5">
        <f>IF(A342=Emisiones_CO2_CO2eq_LA[[#This Row],[País]],IFERROR(((Emisiones_CO2_CO2eq_LA[[#This Row],[UCTUS (kilotoneladas CO₂e)]]-M342)/M342)*100,0),0)</f>
        <v>0</v>
      </c>
      <c r="P343" s="5">
        <v>0.100759359170475</v>
      </c>
      <c r="Q343">
        <v>8100</v>
      </c>
      <c r="R343">
        <f>IF(A342=Emisiones_CO2_CO2eq_LA[[#This Row],[País]],IFERROR(Emisiones_CO2_CO2eq_LA[[#This Row],[Otras Quemas de Combustible (kilotoneladas CO₂e)]]-Q342,0),0)</f>
        <v>300</v>
      </c>
      <c r="S343" s="5">
        <f>IF(A342=Emisiones_CO2_CO2eq_LA[[#This Row],[País]],IFERROR(((Emisiones_CO2_CO2eq_LA[[#This Row],[Otras Quemas de Combustible (kilotoneladas CO₂e)]]-Q342)/Q342)*100,0),0)</f>
        <v>3.8461538461538463</v>
      </c>
      <c r="T343" s="5">
        <v>7.0000000000000007E-2</v>
      </c>
      <c r="U343">
        <v>145200</v>
      </c>
      <c r="V343">
        <f>IF(A342=Emisiones_CO2_CO2eq_LA[[#This Row],[País]],IFERROR(Emisiones_CO2_CO2eq_LA[[#This Row],[Transporte (kilotoneladas CO₂e)]]-U342,0),0)</f>
        <v>7800</v>
      </c>
      <c r="W343" s="5">
        <f>IF(A342=Emisiones_CO2_CO2eq_LA[[#This Row],[País]],IFERROR(((Emisiones_CO2_CO2eq_LA[[#This Row],[Transporte (kilotoneladas CO₂e)]]-U342)/U342)*100,0),0)</f>
        <v>5.6768558951965069</v>
      </c>
      <c r="X343" s="5">
        <v>1.3300235410502701</v>
      </c>
      <c r="Y343">
        <v>62100</v>
      </c>
      <c r="Z343">
        <f>IF(A342=Emisiones_CO2_CO2eq_LA[[#This Row],[País]],IFERROR(Emisiones_CO2_CO2eq_LA[[#This Row],[Manufactura y Construcción (kilotoneladas CO₂e)]]-Y342,0),0)</f>
        <v>-4100</v>
      </c>
      <c r="AA343" s="5">
        <f>IF(A342=Emisiones_CO2_CO2eq_LA[[#This Row],[País]],IFERROR(((Emisiones_CO2_CO2eq_LA[[#This Row],[Manufactura y Construcción (kilotoneladas CO₂e)]]-Y342)/Y342)*100,0),0)</f>
        <v>-6.1933534743202419</v>
      </c>
      <c r="AB343" s="5">
        <v>0.56883238222604904</v>
      </c>
      <c r="AC343">
        <v>10070</v>
      </c>
      <c r="AD343">
        <f>IF(A342=Emisiones_CO2_CO2eq_LA[[#This Row],[País]],IFERROR(Emisiones_CO2_CO2eq_LA[[#This Row],[Emisiones Fugitivas (kilotoneladas CO₂e)]]-AC342,0),0)</f>
        <v>5040</v>
      </c>
      <c r="AE343" s="5">
        <f>IF(A342=Emisiones_CO2_CO2eq_LA[[#This Row],[País]],IFERROR(((Emisiones_CO2_CO2eq_LA[[#This Row],[Emisiones Fugitivas (kilotoneladas CO₂e)]]-AC342)/AC342)*100,0),0)</f>
        <v>100.19880715705764</v>
      </c>
      <c r="AF343" s="5">
        <v>9.2240613349699102E-2</v>
      </c>
      <c r="AG343">
        <v>193700</v>
      </c>
      <c r="AH343">
        <f>IF(A342=Emisiones_CO2_CO2eq_LA[[#This Row],[País]],IFERROR(Emisiones_CO2_CO2eq_LA[[#This Row],[Electricidad y Calor (kilotoneladas CO₂e)]]-AG342,0),0)</f>
        <v>3100</v>
      </c>
      <c r="AI343" s="5">
        <f>IF(A342=Emisiones_CO2_CO2eq_LA[[#This Row],[País]],IFERROR(((Emisiones_CO2_CO2eq_LA[[#This Row],[Electricidad y Calor (kilotoneladas CO₂e)]]-AG342)/AG342)*100,0),0)</f>
        <v>1.6264428121720882</v>
      </c>
      <c r="AJ343" s="5">
        <v>1.7742807155746401</v>
      </c>
    </row>
    <row r="344" spans="1:36" x14ac:dyDescent="0.25">
      <c r="A344" t="s">
        <v>221</v>
      </c>
      <c r="B344" t="s">
        <v>453</v>
      </c>
      <c r="C344" t="s">
        <v>222</v>
      </c>
      <c r="D344">
        <v>2008</v>
      </c>
      <c r="E344">
        <v>24200</v>
      </c>
      <c r="F344">
        <f>IF(A343=Emisiones_CO2_CO2eq_LA[[#This Row],[País]],IFERROR(Emisiones_CO2_CO2eq_LA[[#This Row],[Edificios (kilotoneladas CO₂e)]]-E343,0),0)</f>
        <v>0</v>
      </c>
      <c r="G344" s="5">
        <f>IF(A343=Emisiones_CO2_CO2eq_LA[[#This Row],[País]],IFERROR(((Emisiones_CO2_CO2eq_LA[[#This Row],[Edificios (kilotoneladas CO₂e)]]-E343)/E343)*100,0),0)</f>
        <v>0</v>
      </c>
      <c r="H344" s="5">
        <v>0.218381987998014</v>
      </c>
      <c r="I344">
        <v>20960</v>
      </c>
      <c r="J344">
        <f>IF(A343=Emisiones_CO2_CO2eq_LA[[#This Row],[País]],IFERROR(Emisiones_CO2_CO2eq_LA[[#This Row],[Industria (kilotoneladas CO₂e)]]-I343,0),0)</f>
        <v>-550</v>
      </c>
      <c r="K344" s="5">
        <f>IF(A343=Emisiones_CO2_CO2eq_LA[[#This Row],[País]],IFERROR(((Emisiones_CO2_CO2eq_LA[[#This Row],[Industria (kilotoneladas CO₂e)]]-I343)/I343)*100,0),0)</f>
        <v>-2.5569502556950252</v>
      </c>
      <c r="L344" s="5">
        <v>0.18914406894373501</v>
      </c>
      <c r="M344">
        <v>11000</v>
      </c>
      <c r="N344">
        <f>IF(A343=Emisiones_CO2_CO2eq_LA[[#This Row],[País]],IFERROR(Emisiones_CO2_CO2eq_LA[[#This Row],[UCTUS (kilotoneladas CO₂e)]]-M343,0),0)</f>
        <v>0</v>
      </c>
      <c r="O344" s="5">
        <f>IF(A343=Emisiones_CO2_CO2eq_LA[[#This Row],[País]],IFERROR(((Emisiones_CO2_CO2eq_LA[[#This Row],[UCTUS (kilotoneladas CO₂e)]]-M343)/M343)*100,0),0)</f>
        <v>0</v>
      </c>
      <c r="P344" s="5">
        <v>9.9264539999097595E-2</v>
      </c>
      <c r="Q344">
        <v>8400</v>
      </c>
      <c r="R344">
        <f>IF(A343=Emisiones_CO2_CO2eq_LA[[#This Row],[País]],IFERROR(Emisiones_CO2_CO2eq_LA[[#This Row],[Otras Quemas de Combustible (kilotoneladas CO₂e)]]-Q343,0),0)</f>
        <v>300</v>
      </c>
      <c r="S344" s="5">
        <f>IF(A343=Emisiones_CO2_CO2eq_LA[[#This Row],[País]],IFERROR(((Emisiones_CO2_CO2eq_LA[[#This Row],[Otras Quemas de Combustible (kilotoneladas CO₂e)]]-Q343)/Q343)*100,0),0)</f>
        <v>3.7037037037037033</v>
      </c>
      <c r="T344" s="5">
        <v>0.08</v>
      </c>
      <c r="U344">
        <v>151200</v>
      </c>
      <c r="V344">
        <f>IF(A343=Emisiones_CO2_CO2eq_LA[[#This Row],[País]],IFERROR(Emisiones_CO2_CO2eq_LA[[#This Row],[Transporte (kilotoneladas CO₂e)]]-U343,0),0)</f>
        <v>6000</v>
      </c>
      <c r="W344" s="5">
        <f>IF(A343=Emisiones_CO2_CO2eq_LA[[#This Row],[País]],IFERROR(((Emisiones_CO2_CO2eq_LA[[#This Row],[Transporte (kilotoneladas CO₂e)]]-U343)/U343)*100,0),0)</f>
        <v>4.1322314049586781</v>
      </c>
      <c r="X344" s="5">
        <v>1.36443622253305</v>
      </c>
      <c r="Y344">
        <v>64300</v>
      </c>
      <c r="Z344">
        <f>IF(A343=Emisiones_CO2_CO2eq_LA[[#This Row],[País]],IFERROR(Emisiones_CO2_CO2eq_LA[[#This Row],[Manufactura y Construcción (kilotoneladas CO₂e)]]-Y343,0),0)</f>
        <v>2200</v>
      </c>
      <c r="AA344" s="5">
        <f>IF(A343=Emisiones_CO2_CO2eq_LA[[#This Row],[País]],IFERROR(((Emisiones_CO2_CO2eq_LA[[#This Row],[Manufactura y Construcción (kilotoneladas CO₂e)]]-Y343)/Y343)*100,0),0)</f>
        <v>3.5426731078904989</v>
      </c>
      <c r="AB344" s="5">
        <v>0.58024635654017898</v>
      </c>
      <c r="AC344">
        <v>24240</v>
      </c>
      <c r="AD344">
        <f>IF(A343=Emisiones_CO2_CO2eq_LA[[#This Row],[País]],IFERROR(Emisiones_CO2_CO2eq_LA[[#This Row],[Emisiones Fugitivas (kilotoneladas CO₂e)]]-AC343,0),0)</f>
        <v>14170</v>
      </c>
      <c r="AE344" s="5">
        <f>IF(A343=Emisiones_CO2_CO2eq_LA[[#This Row],[País]],IFERROR(((Emisiones_CO2_CO2eq_LA[[#This Row],[Emisiones Fugitivas (kilotoneladas CO₂e)]]-AC343)/AC343)*100,0),0)</f>
        <v>140.7149950347567</v>
      </c>
      <c r="AF344" s="5">
        <v>0.218742949961647</v>
      </c>
      <c r="AG344">
        <v>186400</v>
      </c>
      <c r="AH344">
        <f>IF(A343=Emisiones_CO2_CO2eq_LA[[#This Row],[País]],IFERROR(Emisiones_CO2_CO2eq_LA[[#This Row],[Electricidad y Calor (kilotoneladas CO₂e)]]-AG343,0),0)</f>
        <v>-7300</v>
      </c>
      <c r="AI344" s="5">
        <f>IF(A343=Emisiones_CO2_CO2eq_LA[[#This Row],[País]],IFERROR(((Emisiones_CO2_CO2eq_LA[[#This Row],[Electricidad y Calor (kilotoneladas CO₂e)]]-AG343)/AG343)*100,0),0)</f>
        <v>-3.7687145069695407</v>
      </c>
      <c r="AJ344" s="5">
        <v>1.6820827505301601</v>
      </c>
    </row>
    <row r="345" spans="1:36" x14ac:dyDescent="0.25">
      <c r="A345" t="s">
        <v>221</v>
      </c>
      <c r="B345" t="s">
        <v>453</v>
      </c>
      <c r="C345" t="s">
        <v>222</v>
      </c>
      <c r="D345">
        <v>2009</v>
      </c>
      <c r="E345">
        <v>23200</v>
      </c>
      <c r="F345">
        <f>IF(A344=Emisiones_CO2_CO2eq_LA[[#This Row],[País]],IFERROR(Emisiones_CO2_CO2eq_LA[[#This Row],[Edificios (kilotoneladas CO₂e)]]-E344,0),0)</f>
        <v>-1000</v>
      </c>
      <c r="G345" s="5">
        <f>IF(A344=Emisiones_CO2_CO2eq_LA[[#This Row],[País]],IFERROR(((Emisiones_CO2_CO2eq_LA[[#This Row],[Edificios (kilotoneladas CO₂e)]]-E344)/E344)*100,0),0)</f>
        <v>-4.1322314049586781</v>
      </c>
      <c r="H345" s="5">
        <v>0.206288234457248</v>
      </c>
      <c r="I345">
        <v>20350</v>
      </c>
      <c r="J345">
        <f>IF(A344=Emisiones_CO2_CO2eq_LA[[#This Row],[País]],IFERROR(Emisiones_CO2_CO2eq_LA[[#This Row],[Industria (kilotoneladas CO₂e)]]-I344,0),0)</f>
        <v>-610</v>
      </c>
      <c r="K345" s="5">
        <f>IF(A344=Emisiones_CO2_CO2eq_LA[[#This Row],[País]],IFERROR(((Emisiones_CO2_CO2eq_LA[[#This Row],[Industria (kilotoneladas CO₂e)]]-I344)/I344)*100,0),0)</f>
        <v>-2.9103053435114505</v>
      </c>
      <c r="L345" s="5">
        <v>0.18094679186228399</v>
      </c>
      <c r="M345">
        <v>11000</v>
      </c>
      <c r="N345">
        <f>IF(A344=Emisiones_CO2_CO2eq_LA[[#This Row],[País]],IFERROR(Emisiones_CO2_CO2eq_LA[[#This Row],[UCTUS (kilotoneladas CO₂e)]]-M344,0),0)</f>
        <v>0</v>
      </c>
      <c r="O345" s="5">
        <f>IF(A344=Emisiones_CO2_CO2eq_LA[[#This Row],[País]],IFERROR(((Emisiones_CO2_CO2eq_LA[[#This Row],[UCTUS (kilotoneladas CO₂e)]]-M344)/M344)*100,0),0)</f>
        <v>0</v>
      </c>
      <c r="P345" s="5">
        <v>9.7809076682316101E-2</v>
      </c>
      <c r="Q345">
        <v>8600</v>
      </c>
      <c r="R345">
        <f>IF(A344=Emisiones_CO2_CO2eq_LA[[#This Row],[País]],IFERROR(Emisiones_CO2_CO2eq_LA[[#This Row],[Otras Quemas de Combustible (kilotoneladas CO₂e)]]-Q344,0),0)</f>
        <v>200</v>
      </c>
      <c r="S345" s="5">
        <f>IF(A344=Emisiones_CO2_CO2eq_LA[[#This Row],[País]],IFERROR(((Emisiones_CO2_CO2eq_LA[[#This Row],[Otras Quemas de Combustible (kilotoneladas CO₂e)]]-Q344)/Q344)*100,0),0)</f>
        <v>2.3809523809523809</v>
      </c>
      <c r="T345" s="5">
        <v>0.08</v>
      </c>
      <c r="U345">
        <v>147700</v>
      </c>
      <c r="V345">
        <f>IF(A344=Emisiones_CO2_CO2eq_LA[[#This Row],[País]],IFERROR(Emisiones_CO2_CO2eq_LA[[#This Row],[Transporte (kilotoneladas CO₂e)]]-U344,0),0)</f>
        <v>-3500</v>
      </c>
      <c r="W345" s="5">
        <f>IF(A344=Emisiones_CO2_CO2eq_LA[[#This Row],[País]],IFERROR(((Emisiones_CO2_CO2eq_LA[[#This Row],[Transporte (kilotoneladas CO₂e)]]-U344)/U344)*100,0),0)</f>
        <v>-2.3148148148148149</v>
      </c>
      <c r="X345" s="5">
        <v>1.31330914781619</v>
      </c>
      <c r="Y345">
        <v>52100</v>
      </c>
      <c r="Z345">
        <f>IF(A344=Emisiones_CO2_CO2eq_LA[[#This Row],[País]],IFERROR(Emisiones_CO2_CO2eq_LA[[#This Row],[Manufactura y Construcción (kilotoneladas CO₂e)]]-Y344,0),0)</f>
        <v>-12200</v>
      </c>
      <c r="AA345" s="5">
        <f>IF(A344=Emisiones_CO2_CO2eq_LA[[#This Row],[País]],IFERROR(((Emisiones_CO2_CO2eq_LA[[#This Row],[Manufactura y Construcción (kilotoneladas CO₂e)]]-Y344)/Y344)*100,0),0)</f>
        <v>-18.973561430793158</v>
      </c>
      <c r="AB345" s="5">
        <v>0.46325935410442398</v>
      </c>
      <c r="AC345">
        <v>18710</v>
      </c>
      <c r="AD345">
        <f>IF(A344=Emisiones_CO2_CO2eq_LA[[#This Row],[País]],IFERROR(Emisiones_CO2_CO2eq_LA[[#This Row],[Emisiones Fugitivas (kilotoneladas CO₂e)]]-AC344,0),0)</f>
        <v>-5530</v>
      </c>
      <c r="AE345" s="5">
        <f>IF(A344=Emisiones_CO2_CO2eq_LA[[#This Row],[País]],IFERROR(((Emisiones_CO2_CO2eq_LA[[#This Row],[Emisiones Fugitivas (kilotoneladas CO₂e)]]-AC344)/AC344)*100,0),0)</f>
        <v>-22.813531353135314</v>
      </c>
      <c r="AF345" s="5">
        <v>0.16636434770237499</v>
      </c>
      <c r="AG345">
        <v>193600</v>
      </c>
      <c r="AH345">
        <f>IF(A344=Emisiones_CO2_CO2eq_LA[[#This Row],[País]],IFERROR(Emisiones_CO2_CO2eq_LA[[#This Row],[Electricidad y Calor (kilotoneladas CO₂e)]]-AG344,0),0)</f>
        <v>7200</v>
      </c>
      <c r="AI345" s="5">
        <f>IF(A344=Emisiones_CO2_CO2eq_LA[[#This Row],[País]],IFERROR(((Emisiones_CO2_CO2eq_LA[[#This Row],[Electricidad y Calor (kilotoneladas CO₂e)]]-AG344)/AG344)*100,0),0)</f>
        <v>3.8626609442060089</v>
      </c>
      <c r="AJ345" s="5">
        <v>1.7214397496087599</v>
      </c>
    </row>
    <row r="346" spans="1:36" x14ac:dyDescent="0.25">
      <c r="A346" t="s">
        <v>221</v>
      </c>
      <c r="B346" t="s">
        <v>453</v>
      </c>
      <c r="C346" t="s">
        <v>222</v>
      </c>
      <c r="D346">
        <v>2010</v>
      </c>
      <c r="E346">
        <v>23700</v>
      </c>
      <c r="F346">
        <f>IF(A345=Emisiones_CO2_CO2eq_LA[[#This Row],[País]],IFERROR(Emisiones_CO2_CO2eq_LA[[#This Row],[Edificios (kilotoneladas CO₂e)]]-E345,0),0)</f>
        <v>500</v>
      </c>
      <c r="G346" s="5">
        <f>IF(A345=Emisiones_CO2_CO2eq_LA[[#This Row],[País]],IFERROR(((Emisiones_CO2_CO2eq_LA[[#This Row],[Edificios (kilotoneladas CO₂e)]]-E345)/E345)*100,0),0)</f>
        <v>2.1551724137931036</v>
      </c>
      <c r="H346" s="5">
        <v>0.20772527674791599</v>
      </c>
      <c r="I346">
        <v>19350</v>
      </c>
      <c r="J346">
        <f>IF(A345=Emisiones_CO2_CO2eq_LA[[#This Row],[País]],IFERROR(Emisiones_CO2_CO2eq_LA[[#This Row],[Industria (kilotoneladas CO₂e)]]-I345,0),0)</f>
        <v>-1000</v>
      </c>
      <c r="K346" s="5">
        <f>IF(A345=Emisiones_CO2_CO2eq_LA[[#This Row],[País]],IFERROR(((Emisiones_CO2_CO2eq_LA[[#This Row],[Industria (kilotoneladas CO₂e)]]-I345)/I345)*100,0),0)</f>
        <v>-4.9140049140049138</v>
      </c>
      <c r="L346" s="5">
        <v>0.169598485446083</v>
      </c>
      <c r="M346">
        <v>11000</v>
      </c>
      <c r="N346">
        <f>IF(A345=Emisiones_CO2_CO2eq_LA[[#This Row],[País]],IFERROR(Emisiones_CO2_CO2eq_LA[[#This Row],[UCTUS (kilotoneladas CO₂e)]]-M345,0),0)</f>
        <v>0</v>
      </c>
      <c r="O346" s="5">
        <f>IF(A345=Emisiones_CO2_CO2eq_LA[[#This Row],[País]],IFERROR(((Emisiones_CO2_CO2eq_LA[[#This Row],[UCTUS (kilotoneladas CO₂e)]]-M345)/M345)*100,0),0)</f>
        <v>0</v>
      </c>
      <c r="P346" s="5">
        <v>9.6412575705783807E-2</v>
      </c>
      <c r="Q346">
        <v>8600</v>
      </c>
      <c r="R346">
        <f>IF(A345=Emisiones_CO2_CO2eq_LA[[#This Row],[País]],IFERROR(Emisiones_CO2_CO2eq_LA[[#This Row],[Otras Quemas de Combustible (kilotoneladas CO₂e)]]-Q345,0),0)</f>
        <v>0</v>
      </c>
      <c r="S346" s="5">
        <f>IF(A345=Emisiones_CO2_CO2eq_LA[[#This Row],[País]],IFERROR(((Emisiones_CO2_CO2eq_LA[[#This Row],[Otras Quemas de Combustible (kilotoneladas CO₂e)]]-Q345)/Q345)*100,0),0)</f>
        <v>0</v>
      </c>
      <c r="T346" s="5">
        <v>0.08</v>
      </c>
      <c r="U346">
        <v>150600</v>
      </c>
      <c r="V346">
        <f>IF(A345=Emisiones_CO2_CO2eq_LA[[#This Row],[País]],IFERROR(Emisiones_CO2_CO2eq_LA[[#This Row],[Transporte (kilotoneladas CO₂e)]]-U345,0),0)</f>
        <v>2900</v>
      </c>
      <c r="W346" s="5">
        <f>IF(A345=Emisiones_CO2_CO2eq_LA[[#This Row],[País]],IFERROR(((Emisiones_CO2_CO2eq_LA[[#This Row],[Transporte (kilotoneladas CO₂e)]]-U345)/U345)*100,0),0)</f>
        <v>1.9634394041976981</v>
      </c>
      <c r="X346" s="5">
        <v>1.3199758092082701</v>
      </c>
      <c r="Y346">
        <v>62200</v>
      </c>
      <c r="Z346">
        <f>IF(A345=Emisiones_CO2_CO2eq_LA[[#This Row],[País]],IFERROR(Emisiones_CO2_CO2eq_LA[[#This Row],[Manufactura y Construcción (kilotoneladas CO₂e)]]-Y345,0),0)</f>
        <v>10100</v>
      </c>
      <c r="AA346" s="5">
        <f>IF(A345=Emisiones_CO2_CO2eq_LA[[#This Row],[País]],IFERROR(((Emisiones_CO2_CO2eq_LA[[#This Row],[Manufactura y Construcción (kilotoneladas CO₂e)]]-Y345)/Y345)*100,0),0)</f>
        <v>19.385796545105567</v>
      </c>
      <c r="AB346" s="5">
        <v>0.54516929171815898</v>
      </c>
      <c r="AC346">
        <v>11430</v>
      </c>
      <c r="AD346">
        <f>IF(A345=Emisiones_CO2_CO2eq_LA[[#This Row],[País]],IFERROR(Emisiones_CO2_CO2eq_LA[[#This Row],[Emisiones Fugitivas (kilotoneladas CO₂e)]]-AC345,0),0)</f>
        <v>-7280</v>
      </c>
      <c r="AE346" s="5">
        <f>IF(A345=Emisiones_CO2_CO2eq_LA[[#This Row],[País]],IFERROR(((Emisiones_CO2_CO2eq_LA[[#This Row],[Emisiones Fugitivas (kilotoneladas CO₂e)]]-AC345)/AC345)*100,0),0)</f>
        <v>-38.909673971138432</v>
      </c>
      <c r="AF346" s="5">
        <v>0.10018143093791899</v>
      </c>
      <c r="AG346">
        <v>195400</v>
      </c>
      <c r="AH346">
        <f>IF(A345=Emisiones_CO2_CO2eq_LA[[#This Row],[País]],IFERROR(Emisiones_CO2_CO2eq_LA[[#This Row],[Electricidad y Calor (kilotoneladas CO₂e)]]-AG345,0),0)</f>
        <v>1800</v>
      </c>
      <c r="AI346" s="5">
        <f>IF(A345=Emisiones_CO2_CO2eq_LA[[#This Row],[País]],IFERROR(((Emisiones_CO2_CO2eq_LA[[#This Row],[Electricidad y Calor (kilotoneladas CO₂e)]]-AG345)/AG345)*100,0),0)</f>
        <v>0.92975206611570249</v>
      </c>
      <c r="AJ346" s="5">
        <v>1.7126379357190999</v>
      </c>
    </row>
    <row r="347" spans="1:36" x14ac:dyDescent="0.25">
      <c r="A347" t="s">
        <v>221</v>
      </c>
      <c r="B347" t="s">
        <v>453</v>
      </c>
      <c r="C347" t="s">
        <v>222</v>
      </c>
      <c r="D347">
        <v>2011</v>
      </c>
      <c r="E347">
        <v>23400</v>
      </c>
      <c r="F347">
        <f>IF(A346=Emisiones_CO2_CO2eq_LA[[#This Row],[País]],IFERROR(Emisiones_CO2_CO2eq_LA[[#This Row],[Edificios (kilotoneladas CO₂e)]]-E346,0),0)</f>
        <v>-300</v>
      </c>
      <c r="G347" s="5">
        <f>IF(A346=Emisiones_CO2_CO2eq_LA[[#This Row],[País]],IFERROR(((Emisiones_CO2_CO2eq_LA[[#This Row],[Edificios (kilotoneladas CO₂e)]]-E346)/E346)*100,0),0)</f>
        <v>-1.2658227848101267</v>
      </c>
      <c r="H347" s="5">
        <v>0.20225593154414601</v>
      </c>
      <c r="I347">
        <v>20110</v>
      </c>
      <c r="J347">
        <f>IF(A346=Emisiones_CO2_CO2eq_LA[[#This Row],[País]],IFERROR(Emisiones_CO2_CO2eq_LA[[#This Row],[Industria (kilotoneladas CO₂e)]]-I346,0),0)</f>
        <v>760</v>
      </c>
      <c r="K347" s="5">
        <f>IF(A346=Emisiones_CO2_CO2eq_LA[[#This Row],[País]],IFERROR(((Emisiones_CO2_CO2eq_LA[[#This Row],[Industria (kilotoneladas CO₂e)]]-I346)/I346)*100,0),0)</f>
        <v>3.9276485788113691</v>
      </c>
      <c r="L347" s="5">
        <v>0.17381909330567399</v>
      </c>
      <c r="M347">
        <v>7330</v>
      </c>
      <c r="N347">
        <f>IF(A346=Emisiones_CO2_CO2eq_LA[[#This Row],[País]],IFERROR(Emisiones_CO2_CO2eq_LA[[#This Row],[UCTUS (kilotoneladas CO₂e)]]-M346,0),0)</f>
        <v>-3670</v>
      </c>
      <c r="O347" s="5">
        <f>IF(A346=Emisiones_CO2_CO2eq_LA[[#This Row],[País]],IFERROR(((Emisiones_CO2_CO2eq_LA[[#This Row],[UCTUS (kilotoneladas CO₂e)]]-M346)/M346)*100,0),0)</f>
        <v>-33.36363636363636</v>
      </c>
      <c r="P347" s="5">
        <v>6.3356238385409894E-2</v>
      </c>
      <c r="Q347">
        <v>8900</v>
      </c>
      <c r="R347">
        <f>IF(A346=Emisiones_CO2_CO2eq_LA[[#This Row],[País]],IFERROR(Emisiones_CO2_CO2eq_LA[[#This Row],[Otras Quemas de Combustible (kilotoneladas CO₂e)]]-Q346,0),0)</f>
        <v>300</v>
      </c>
      <c r="S347" s="5">
        <f>IF(A346=Emisiones_CO2_CO2eq_LA[[#This Row],[País]],IFERROR(((Emisiones_CO2_CO2eq_LA[[#This Row],[Otras Quemas de Combustible (kilotoneladas CO₂e)]]-Q346)/Q346)*100,0),0)</f>
        <v>3.4883720930232558</v>
      </c>
      <c r="T347" s="5">
        <v>0.08</v>
      </c>
      <c r="U347">
        <v>151700</v>
      </c>
      <c r="V347">
        <f>IF(A346=Emisiones_CO2_CO2eq_LA[[#This Row],[País]],IFERROR(Emisiones_CO2_CO2eq_LA[[#This Row],[Transporte (kilotoneladas CO₂e)]]-U346,0),0)</f>
        <v>1100</v>
      </c>
      <c r="W347" s="5">
        <f>IF(A346=Emisiones_CO2_CO2eq_LA[[#This Row],[País]],IFERROR(((Emisiones_CO2_CO2eq_LA[[#This Row],[Transporte (kilotoneladas CO₂e)]]-U346)/U346)*100,0),0)</f>
        <v>0.7304116865869853</v>
      </c>
      <c r="X347" s="5">
        <v>1.31120618868576</v>
      </c>
      <c r="Y347">
        <v>67900</v>
      </c>
      <c r="Z347">
        <f>IF(A346=Emisiones_CO2_CO2eq_LA[[#This Row],[País]],IFERROR(Emisiones_CO2_CO2eq_LA[[#This Row],[Manufactura y Construcción (kilotoneladas CO₂e)]]-Y346,0),0)</f>
        <v>5700</v>
      </c>
      <c r="AA347" s="5">
        <f>IF(A346=Emisiones_CO2_CO2eq_LA[[#This Row],[País]],IFERROR(((Emisiones_CO2_CO2eq_LA[[#This Row],[Manufactura y Construcción (kilotoneladas CO₂e)]]-Y346)/Y346)*100,0),0)</f>
        <v>9.163987138263666</v>
      </c>
      <c r="AB347" s="5">
        <v>0.58688793811314199</v>
      </c>
      <c r="AC347">
        <v>6730</v>
      </c>
      <c r="AD347">
        <f>IF(A346=Emisiones_CO2_CO2eq_LA[[#This Row],[País]],IFERROR(Emisiones_CO2_CO2eq_LA[[#This Row],[Emisiones Fugitivas (kilotoneladas CO₂e)]]-AC346,0),0)</f>
        <v>-4700</v>
      </c>
      <c r="AE347" s="5">
        <f>IF(A346=Emisiones_CO2_CO2eq_LA[[#This Row],[País]],IFERROR(((Emisiones_CO2_CO2eq_LA[[#This Row],[Emisiones Fugitivas (kilotoneladas CO₂e)]]-AC346)/AC346)*100,0),0)</f>
        <v>-41.119860017497814</v>
      </c>
      <c r="AF347" s="5">
        <v>5.8170188858636902E-2</v>
      </c>
      <c r="AG347">
        <v>204500</v>
      </c>
      <c r="AH347">
        <f>IF(A346=Emisiones_CO2_CO2eq_LA[[#This Row],[País]],IFERROR(Emisiones_CO2_CO2eq_LA[[#This Row],[Electricidad y Calor (kilotoneladas CO₂e)]]-AG346,0),0)</f>
        <v>9100</v>
      </c>
      <c r="AI347" s="5">
        <f>IF(A346=Emisiones_CO2_CO2eq_LA[[#This Row],[País]],IFERROR(((Emisiones_CO2_CO2eq_LA[[#This Row],[Electricidad y Calor (kilotoneladas CO₂e)]]-AG346)/AG346)*100,0),0)</f>
        <v>4.6571136131013304</v>
      </c>
      <c r="AJ347" s="5">
        <v>1.76757854704179</v>
      </c>
    </row>
    <row r="348" spans="1:36" x14ac:dyDescent="0.25">
      <c r="A348" t="s">
        <v>221</v>
      </c>
      <c r="B348" t="s">
        <v>453</v>
      </c>
      <c r="C348" t="s">
        <v>222</v>
      </c>
      <c r="D348">
        <v>2012</v>
      </c>
      <c r="E348">
        <v>23700</v>
      </c>
      <c r="F348">
        <f>IF(A347=Emisiones_CO2_CO2eq_LA[[#This Row],[País]],IFERROR(Emisiones_CO2_CO2eq_LA[[#This Row],[Edificios (kilotoneladas CO₂e)]]-E347,0),0)</f>
        <v>300</v>
      </c>
      <c r="G348" s="5">
        <f>IF(A347=Emisiones_CO2_CO2eq_LA[[#This Row],[País]],IFERROR(((Emisiones_CO2_CO2eq_LA[[#This Row],[Edificios (kilotoneladas CO₂e)]]-E347)/E347)*100,0),0)</f>
        <v>1.2820512820512819</v>
      </c>
      <c r="H348" s="5">
        <v>0.20209083002199901</v>
      </c>
      <c r="I348">
        <v>20770</v>
      </c>
      <c r="J348">
        <f>IF(A347=Emisiones_CO2_CO2eq_LA[[#This Row],[País]],IFERROR(Emisiones_CO2_CO2eq_LA[[#This Row],[Industria (kilotoneladas CO₂e)]]-I347,0),0)</f>
        <v>660</v>
      </c>
      <c r="K348" s="5">
        <f>IF(A347=Emisiones_CO2_CO2eq_LA[[#This Row],[País]],IFERROR(((Emisiones_CO2_CO2eq_LA[[#This Row],[Industria (kilotoneladas CO₂e)]]-I347)/I347)*100,0),0)</f>
        <v>3.2819492789656888</v>
      </c>
      <c r="L348" s="5">
        <v>0.17710660504459599</v>
      </c>
      <c r="M348">
        <v>7330</v>
      </c>
      <c r="N348">
        <f>IF(A347=Emisiones_CO2_CO2eq_LA[[#This Row],[País]],IFERROR(Emisiones_CO2_CO2eq_LA[[#This Row],[UCTUS (kilotoneladas CO₂e)]]-M347,0),0)</f>
        <v>0</v>
      </c>
      <c r="O348" s="5">
        <f>IF(A347=Emisiones_CO2_CO2eq_LA[[#This Row],[País]],IFERROR(((Emisiones_CO2_CO2eq_LA[[#This Row],[UCTUS (kilotoneladas CO₂e)]]-M347)/M347)*100,0),0)</f>
        <v>0</v>
      </c>
      <c r="P348" s="5">
        <v>6.2503197639715499E-2</v>
      </c>
      <c r="Q348">
        <v>9400</v>
      </c>
      <c r="R348">
        <f>IF(A347=Emisiones_CO2_CO2eq_LA[[#This Row],[País]],IFERROR(Emisiones_CO2_CO2eq_LA[[#This Row],[Otras Quemas de Combustible (kilotoneladas CO₂e)]]-Q347,0),0)</f>
        <v>500</v>
      </c>
      <c r="S348" s="5">
        <f>IF(A347=Emisiones_CO2_CO2eq_LA[[#This Row],[País]],IFERROR(((Emisiones_CO2_CO2eq_LA[[#This Row],[Otras Quemas de Combustible (kilotoneladas CO₂e)]]-Q347)/Q347)*100,0),0)</f>
        <v>5.6179775280898872</v>
      </c>
      <c r="T348" s="5">
        <v>0.08</v>
      </c>
      <c r="U348">
        <v>152500</v>
      </c>
      <c r="V348">
        <f>IF(A347=Emisiones_CO2_CO2eq_LA[[#This Row],[País]],IFERROR(Emisiones_CO2_CO2eq_LA[[#This Row],[Transporte (kilotoneladas CO₂e)]]-U347,0),0)</f>
        <v>800</v>
      </c>
      <c r="W348" s="5">
        <f>IF(A347=Emisiones_CO2_CO2eq_LA[[#This Row],[País]],IFERROR(((Emisiones_CO2_CO2eq_LA[[#This Row],[Transporte (kilotoneladas CO₂e)]]-U347)/U347)*100,0),0)</f>
        <v>0.52735662491760049</v>
      </c>
      <c r="X348" s="5">
        <v>1.30037348431877</v>
      </c>
      <c r="Y348">
        <v>61500</v>
      </c>
      <c r="Z348">
        <f>IF(A347=Emisiones_CO2_CO2eq_LA[[#This Row],[País]],IFERROR(Emisiones_CO2_CO2eq_LA[[#This Row],[Manufactura y Construcción (kilotoneladas CO₂e)]]-Y347,0),0)</f>
        <v>-6400</v>
      </c>
      <c r="AA348" s="5">
        <f>IF(A347=Emisiones_CO2_CO2eq_LA[[#This Row],[País]],IFERROR(((Emisiones_CO2_CO2eq_LA[[#This Row],[Manufactura y Construcción (kilotoneladas CO₂e)]]-Y347)/Y347)*100,0),0)</f>
        <v>-9.4256259204712816</v>
      </c>
      <c r="AB348" s="5">
        <v>0.52441291334822704</v>
      </c>
      <c r="AC348">
        <v>2840</v>
      </c>
      <c r="AD348">
        <f>IF(A347=Emisiones_CO2_CO2eq_LA[[#This Row],[País]],IFERROR(Emisiones_CO2_CO2eq_LA[[#This Row],[Emisiones Fugitivas (kilotoneladas CO₂e)]]-AC347,0),0)</f>
        <v>-3890</v>
      </c>
      <c r="AE348" s="5">
        <f>IF(A347=Emisiones_CO2_CO2eq_LA[[#This Row],[País]],IFERROR(((Emisiones_CO2_CO2eq_LA[[#This Row],[Emisiones Fugitivas (kilotoneladas CO₂e)]]-AC347)/AC347)*100,0),0)</f>
        <v>-57.800891530460618</v>
      </c>
      <c r="AF348" s="5">
        <v>2.42167914456742E-2</v>
      </c>
      <c r="AG348">
        <v>212400</v>
      </c>
      <c r="AH348">
        <f>IF(A347=Emisiones_CO2_CO2eq_LA[[#This Row],[País]],IFERROR(Emisiones_CO2_CO2eq_LA[[#This Row],[Electricidad y Calor (kilotoneladas CO₂e)]]-AG347,0),0)</f>
        <v>7900</v>
      </c>
      <c r="AI348" s="5">
        <f>IF(A347=Emisiones_CO2_CO2eq_LA[[#This Row],[País]],IFERROR(((Emisiones_CO2_CO2eq_LA[[#This Row],[Electricidad y Calor (kilotoneladas CO₂e)]]-AG347)/AG347)*100,0),0)</f>
        <v>3.8630806845965773</v>
      </c>
      <c r="AJ348" s="5">
        <v>1.8111431348806999</v>
      </c>
    </row>
    <row r="349" spans="1:36" x14ac:dyDescent="0.25">
      <c r="A349" t="s">
        <v>221</v>
      </c>
      <c r="B349" t="s">
        <v>453</v>
      </c>
      <c r="C349" t="s">
        <v>222</v>
      </c>
      <c r="D349">
        <v>2013</v>
      </c>
      <c r="E349">
        <v>22800</v>
      </c>
      <c r="F349">
        <f>IF(A348=Emisiones_CO2_CO2eq_LA[[#This Row],[País]],IFERROR(Emisiones_CO2_CO2eq_LA[[#This Row],[Edificios (kilotoneladas CO₂e)]]-E348,0),0)</f>
        <v>-900</v>
      </c>
      <c r="G349" s="5">
        <f>IF(A348=Emisiones_CO2_CO2eq_LA[[#This Row],[País]],IFERROR(((Emisiones_CO2_CO2eq_LA[[#This Row],[Edificios (kilotoneladas CO₂e)]]-E348)/E348)*100,0),0)</f>
        <v>-3.79746835443038</v>
      </c>
      <c r="H349" s="5">
        <v>0.19187558383195699</v>
      </c>
      <c r="I349">
        <v>19870</v>
      </c>
      <c r="J349">
        <f>IF(A348=Emisiones_CO2_CO2eq_LA[[#This Row],[País]],IFERROR(Emisiones_CO2_CO2eq_LA[[#This Row],[Industria (kilotoneladas CO₂e)]]-I348,0),0)</f>
        <v>-900</v>
      </c>
      <c r="K349" s="5">
        <f>IF(A348=Emisiones_CO2_CO2eq_LA[[#This Row],[País]],IFERROR(((Emisiones_CO2_CO2eq_LA[[#This Row],[Industria (kilotoneladas CO₂e)]]-I348)/I348)*100,0),0)</f>
        <v>-4.3331728454501688</v>
      </c>
      <c r="L349" s="5">
        <v>0.16721788819039399</v>
      </c>
      <c r="M349">
        <v>7330</v>
      </c>
      <c r="N349">
        <f>IF(A348=Emisiones_CO2_CO2eq_LA[[#This Row],[País]],IFERROR(Emisiones_CO2_CO2eq_LA[[#This Row],[UCTUS (kilotoneladas CO₂e)]]-M348,0),0)</f>
        <v>0</v>
      </c>
      <c r="O349" s="5">
        <f>IF(A348=Emisiones_CO2_CO2eq_LA[[#This Row],[País]],IFERROR(((Emisiones_CO2_CO2eq_LA[[#This Row],[UCTUS (kilotoneladas CO₂e)]]-M348)/M348)*100,0),0)</f>
        <v>0</v>
      </c>
      <c r="P349" s="5">
        <v>6.1686317082817799E-2</v>
      </c>
      <c r="Q349">
        <v>8900</v>
      </c>
      <c r="R349">
        <f>IF(A348=Emisiones_CO2_CO2eq_LA[[#This Row],[País]],IFERROR(Emisiones_CO2_CO2eq_LA[[#This Row],[Otras Quemas de Combustible (kilotoneladas CO₂e)]]-Q348,0),0)</f>
        <v>-500</v>
      </c>
      <c r="S349" s="5">
        <f>IF(A348=Emisiones_CO2_CO2eq_LA[[#This Row],[País]],IFERROR(((Emisiones_CO2_CO2eq_LA[[#This Row],[Otras Quemas de Combustible (kilotoneladas CO₂e)]]-Q348)/Q348)*100,0),0)</f>
        <v>-5.3191489361702127</v>
      </c>
      <c r="T349" s="5">
        <v>7.0000000000000007E-2</v>
      </c>
      <c r="U349">
        <v>150600</v>
      </c>
      <c r="V349">
        <f>IF(A348=Emisiones_CO2_CO2eq_LA[[#This Row],[País]],IFERROR(Emisiones_CO2_CO2eq_LA[[#This Row],[Transporte (kilotoneladas CO₂e)]]-U348,0),0)</f>
        <v>-1900</v>
      </c>
      <c r="W349" s="5">
        <f>IF(A348=Emisiones_CO2_CO2eq_LA[[#This Row],[País]],IFERROR(((Emisiones_CO2_CO2eq_LA[[#This Row],[Transporte (kilotoneladas CO₂e)]]-U348)/U348)*100,0),0)</f>
        <v>-1.2459016393442623</v>
      </c>
      <c r="X349" s="5">
        <v>1.2673887247847699</v>
      </c>
      <c r="Y349">
        <v>65800</v>
      </c>
      <c r="Z349">
        <f>IF(A348=Emisiones_CO2_CO2eq_LA[[#This Row],[País]],IFERROR(Emisiones_CO2_CO2eq_LA[[#This Row],[Manufactura y Construcción (kilotoneladas CO₂e)]]-Y348,0),0)</f>
        <v>4300</v>
      </c>
      <c r="AA349" s="5">
        <f>IF(A348=Emisiones_CO2_CO2eq_LA[[#This Row],[País]],IFERROR(((Emisiones_CO2_CO2eq_LA[[#This Row],[Manufactura y Construcción (kilotoneladas CO₂e)]]-Y348)/Y348)*100,0),0)</f>
        <v>6.9918699186991864</v>
      </c>
      <c r="AB349" s="5">
        <v>0.55374620246240303</v>
      </c>
      <c r="AC349">
        <v>2790</v>
      </c>
      <c r="AD349">
        <f>IF(A348=Emisiones_CO2_CO2eq_LA[[#This Row],[País]],IFERROR(Emisiones_CO2_CO2eq_LA[[#This Row],[Emisiones Fugitivas (kilotoneladas CO₂e)]]-AC348,0),0)</f>
        <v>-50</v>
      </c>
      <c r="AE349" s="5">
        <f>IF(A348=Emisiones_CO2_CO2eq_LA[[#This Row],[País]],IFERROR(((Emisiones_CO2_CO2eq_LA[[#This Row],[Emisiones Fugitivas (kilotoneladas CO₂e)]]-AC348)/AC348)*100,0),0)</f>
        <v>-1.7605633802816902</v>
      </c>
      <c r="AF349" s="5">
        <v>2.34795122320684E-2</v>
      </c>
      <c r="AG349">
        <v>201500</v>
      </c>
      <c r="AH349">
        <f>IF(A348=Emisiones_CO2_CO2eq_LA[[#This Row],[País]],IFERROR(Emisiones_CO2_CO2eq_LA[[#This Row],[Electricidad y Calor (kilotoneladas CO₂e)]]-AG348,0),0)</f>
        <v>-10900</v>
      </c>
      <c r="AI349" s="5">
        <f>IF(A348=Emisiones_CO2_CO2eq_LA[[#This Row],[País]],IFERROR(((Emisiones_CO2_CO2eq_LA[[#This Row],[Electricidad y Calor (kilotoneladas CO₂e)]]-AG348)/AG348)*100,0),0)</f>
        <v>-5.1318267419962336</v>
      </c>
      <c r="AJ349" s="5">
        <v>1.6957425500938299</v>
      </c>
    </row>
    <row r="350" spans="1:36" x14ac:dyDescent="0.25">
      <c r="A350" t="s">
        <v>221</v>
      </c>
      <c r="B350" t="s">
        <v>453</v>
      </c>
      <c r="C350" t="s">
        <v>222</v>
      </c>
      <c r="D350">
        <v>2014</v>
      </c>
      <c r="E350">
        <v>23000</v>
      </c>
      <c r="F350">
        <f>IF(A349=Emisiones_CO2_CO2eq_LA[[#This Row],[País]],IFERROR(Emisiones_CO2_CO2eq_LA[[#This Row],[Edificios (kilotoneladas CO₂e)]]-E349,0),0)</f>
        <v>200</v>
      </c>
      <c r="G350" s="5">
        <f>IF(A349=Emisiones_CO2_CO2eq_LA[[#This Row],[País]],IFERROR(((Emisiones_CO2_CO2eq_LA[[#This Row],[Edificios (kilotoneladas CO₂e)]]-E349)/E349)*100,0),0)</f>
        <v>0.8771929824561403</v>
      </c>
      <c r="H350" s="5">
        <v>0.19110132524614601</v>
      </c>
      <c r="I350">
        <v>20090</v>
      </c>
      <c r="J350">
        <f>IF(A349=Emisiones_CO2_CO2eq_LA[[#This Row],[País]],IFERROR(Emisiones_CO2_CO2eq_LA[[#This Row],[Industria (kilotoneladas CO₂e)]]-I349,0),0)</f>
        <v>220</v>
      </c>
      <c r="K350" s="5">
        <f>IF(A349=Emisiones_CO2_CO2eq_LA[[#This Row],[País]],IFERROR(((Emisiones_CO2_CO2eq_LA[[#This Row],[Industria (kilotoneladas CO₂e)]]-I349)/I349)*100,0),0)</f>
        <v>1.1071967790639154</v>
      </c>
      <c r="L350" s="5">
        <v>0.166922853225873</v>
      </c>
      <c r="M350">
        <v>7330</v>
      </c>
      <c r="N350">
        <f>IF(A349=Emisiones_CO2_CO2eq_LA[[#This Row],[País]],IFERROR(Emisiones_CO2_CO2eq_LA[[#This Row],[UCTUS (kilotoneladas CO₂e)]]-M349,0),0)</f>
        <v>0</v>
      </c>
      <c r="O350" s="5">
        <f>IF(A349=Emisiones_CO2_CO2eq_LA[[#This Row],[País]],IFERROR(((Emisiones_CO2_CO2eq_LA[[#This Row],[UCTUS (kilotoneladas CO₂e)]]-M349)/M349)*100,0),0)</f>
        <v>0</v>
      </c>
      <c r="P350" s="5">
        <v>6.0903161480619798E-2</v>
      </c>
      <c r="Q350">
        <v>8900</v>
      </c>
      <c r="R350">
        <f>IF(A349=Emisiones_CO2_CO2eq_LA[[#This Row],[País]],IFERROR(Emisiones_CO2_CO2eq_LA[[#This Row],[Otras Quemas de Combustible (kilotoneladas CO₂e)]]-Q349,0),0)</f>
        <v>0</v>
      </c>
      <c r="S350" s="5">
        <f>IF(A349=Emisiones_CO2_CO2eq_LA[[#This Row],[País]],IFERROR(((Emisiones_CO2_CO2eq_LA[[#This Row],[Otras Quemas de Combustible (kilotoneladas CO₂e)]]-Q349)/Q349)*100,0),0)</f>
        <v>0</v>
      </c>
      <c r="T350" s="5">
        <v>7.0000000000000007E-2</v>
      </c>
      <c r="U350">
        <v>151200</v>
      </c>
      <c r="V350">
        <f>IF(A349=Emisiones_CO2_CO2eq_LA[[#This Row],[País]],IFERROR(Emisiones_CO2_CO2eq_LA[[#This Row],[Transporte (kilotoneladas CO₂e)]]-U349,0),0)</f>
        <v>600</v>
      </c>
      <c r="W350" s="5">
        <f>IF(A349=Emisiones_CO2_CO2eq_LA[[#This Row],[País]],IFERROR(((Emisiones_CO2_CO2eq_LA[[#This Row],[Transporte (kilotoneladas CO₂e)]]-U349)/U349)*100,0),0)</f>
        <v>0.39840637450199201</v>
      </c>
      <c r="X350" s="5">
        <v>1.2562834946616199</v>
      </c>
      <c r="Y350">
        <v>59000</v>
      </c>
      <c r="Z350">
        <f>IF(A349=Emisiones_CO2_CO2eq_LA[[#This Row],[País]],IFERROR(Emisiones_CO2_CO2eq_LA[[#This Row],[Manufactura y Construcción (kilotoneladas CO₂e)]]-Y349,0),0)</f>
        <v>-6800</v>
      </c>
      <c r="AA350" s="5">
        <f>IF(A349=Emisiones_CO2_CO2eq_LA[[#This Row],[País]],IFERROR(((Emisiones_CO2_CO2eq_LA[[#This Row],[Manufactura y Construcción (kilotoneladas CO₂e)]]-Y349)/Y349)*100,0),0)</f>
        <v>-10.334346504559271</v>
      </c>
      <c r="AB350" s="5">
        <v>0.49021644302272399</v>
      </c>
      <c r="AC350">
        <v>5850</v>
      </c>
      <c r="AD350">
        <f>IF(A349=Emisiones_CO2_CO2eq_LA[[#This Row],[País]],IFERROR(Emisiones_CO2_CO2eq_LA[[#This Row],[Emisiones Fugitivas (kilotoneladas CO₂e)]]-AC349,0),0)</f>
        <v>3060</v>
      </c>
      <c r="AE350" s="5">
        <f>IF(A349=Emisiones_CO2_CO2eq_LA[[#This Row],[País]],IFERROR(((Emisiones_CO2_CO2eq_LA[[#This Row],[Emisiones Fugitivas (kilotoneladas CO₂e)]]-AC349)/AC349)*100,0),0)</f>
        <v>109.6774193548387</v>
      </c>
      <c r="AF350" s="5">
        <v>4.8606206638693798E-2</v>
      </c>
      <c r="AG350">
        <v>192000</v>
      </c>
      <c r="AH350">
        <f>IF(A349=Emisiones_CO2_CO2eq_LA[[#This Row],[País]],IFERROR(Emisiones_CO2_CO2eq_LA[[#This Row],[Electricidad y Calor (kilotoneladas CO₂e)]]-AG349,0),0)</f>
        <v>-9500</v>
      </c>
      <c r="AI350" s="5">
        <f>IF(A349=Emisiones_CO2_CO2eq_LA[[#This Row],[País]],IFERROR(((Emisiones_CO2_CO2eq_LA[[#This Row],[Electricidad y Calor (kilotoneladas CO₂e)]]-AG349)/AG349)*100,0),0)</f>
        <v>-4.7146401985111659</v>
      </c>
      <c r="AJ350" s="5">
        <v>1.59528062814174</v>
      </c>
    </row>
    <row r="351" spans="1:36" x14ac:dyDescent="0.25">
      <c r="A351" t="s">
        <v>221</v>
      </c>
      <c r="B351" t="s">
        <v>453</v>
      </c>
      <c r="C351" t="s">
        <v>222</v>
      </c>
      <c r="D351">
        <v>2015</v>
      </c>
      <c r="E351">
        <v>22600</v>
      </c>
      <c r="F351">
        <f>IF(A350=Emisiones_CO2_CO2eq_LA[[#This Row],[País]],IFERROR(Emisiones_CO2_CO2eq_LA[[#This Row],[Edificios (kilotoneladas CO₂e)]]-E350,0),0)</f>
        <v>-400</v>
      </c>
      <c r="G351" s="5">
        <f>IF(A350=Emisiones_CO2_CO2eq_LA[[#This Row],[País]],IFERROR(((Emisiones_CO2_CO2eq_LA[[#This Row],[Edificios (kilotoneladas CO₂e)]]-E350)/E350)*100,0),0)</f>
        <v>-1.7391304347826086</v>
      </c>
      <c r="H351" s="5">
        <v>0.18546176697467501</v>
      </c>
      <c r="I351">
        <v>21750</v>
      </c>
      <c r="J351">
        <f>IF(A350=Emisiones_CO2_CO2eq_LA[[#This Row],[País]],IFERROR(Emisiones_CO2_CO2eq_LA[[#This Row],[Industria (kilotoneladas CO₂e)]]-I350,0),0)</f>
        <v>1660</v>
      </c>
      <c r="K351" s="5">
        <f>IF(A350=Emisiones_CO2_CO2eq_LA[[#This Row],[País]],IFERROR(((Emisiones_CO2_CO2eq_LA[[#This Row],[Industria (kilotoneladas CO₂e)]]-I350)/I350)*100,0),0)</f>
        <v>8.2628173220507701</v>
      </c>
      <c r="L351" s="5">
        <v>0.178486435030937</v>
      </c>
      <c r="M351">
        <v>7330</v>
      </c>
      <c r="N351">
        <f>IF(A350=Emisiones_CO2_CO2eq_LA[[#This Row],[País]],IFERROR(Emisiones_CO2_CO2eq_LA[[#This Row],[UCTUS (kilotoneladas CO₂e)]]-M350,0),0)</f>
        <v>0</v>
      </c>
      <c r="O351" s="5">
        <f>IF(A350=Emisiones_CO2_CO2eq_LA[[#This Row],[País]],IFERROR(((Emisiones_CO2_CO2eq_LA[[#This Row],[UCTUS (kilotoneladas CO₂e)]]-M350)/M350)*100,0),0)</f>
        <v>0</v>
      </c>
      <c r="P351" s="5">
        <v>6.0151980173644697E-2</v>
      </c>
      <c r="Q351">
        <v>9600</v>
      </c>
      <c r="R351">
        <f>IF(A350=Emisiones_CO2_CO2eq_LA[[#This Row],[País]],IFERROR(Emisiones_CO2_CO2eq_LA[[#This Row],[Otras Quemas de Combustible (kilotoneladas CO₂e)]]-Q350,0),0)</f>
        <v>700</v>
      </c>
      <c r="S351" s="5">
        <f>IF(A350=Emisiones_CO2_CO2eq_LA[[#This Row],[País]],IFERROR(((Emisiones_CO2_CO2eq_LA[[#This Row],[Otras Quemas de Combustible (kilotoneladas CO₂e)]]-Q350)/Q350)*100,0),0)</f>
        <v>7.8651685393258424</v>
      </c>
      <c r="T351" s="5">
        <v>0.08</v>
      </c>
      <c r="U351">
        <v>150500</v>
      </c>
      <c r="V351">
        <f>IF(A350=Emisiones_CO2_CO2eq_LA[[#This Row],[País]],IFERROR(Emisiones_CO2_CO2eq_LA[[#This Row],[Transporte (kilotoneladas CO₂e)]]-U350,0),0)</f>
        <v>-700</v>
      </c>
      <c r="W351" s="5">
        <f>IF(A350=Emisiones_CO2_CO2eq_LA[[#This Row],[País]],IFERROR(((Emisiones_CO2_CO2eq_LA[[#This Row],[Transporte (kilotoneladas CO₂e)]]-U350)/U350)*100,0),0)</f>
        <v>-0.46296296296296291</v>
      </c>
      <c r="X351" s="5">
        <v>1.23504406768533</v>
      </c>
      <c r="Y351">
        <v>66000</v>
      </c>
      <c r="Z351">
        <f>IF(A350=Emisiones_CO2_CO2eq_LA[[#This Row],[País]],IFERROR(Emisiones_CO2_CO2eq_LA[[#This Row],[Manufactura y Construcción (kilotoneladas CO₂e)]]-Y350,0),0)</f>
        <v>7000</v>
      </c>
      <c r="AA351" s="5">
        <f>IF(A350=Emisiones_CO2_CO2eq_LA[[#This Row],[País]],IFERROR(((Emisiones_CO2_CO2eq_LA[[#This Row],[Manufactura y Construcción (kilotoneladas CO₂e)]]-Y350)/Y350)*100,0),0)</f>
        <v>11.864406779661017</v>
      </c>
      <c r="AB351" s="5">
        <v>0.54161400974905205</v>
      </c>
      <c r="AC351">
        <v>5850</v>
      </c>
      <c r="AD351">
        <f>IF(A350=Emisiones_CO2_CO2eq_LA[[#This Row],[País]],IFERROR(Emisiones_CO2_CO2eq_LA[[#This Row],[Emisiones Fugitivas (kilotoneladas CO₂e)]]-AC350,0),0)</f>
        <v>0</v>
      </c>
      <c r="AE351" s="5">
        <f>IF(A350=Emisiones_CO2_CO2eq_LA[[#This Row],[País]],IFERROR(((Emisiones_CO2_CO2eq_LA[[#This Row],[Emisiones Fugitivas (kilotoneladas CO₂e)]]-AC350)/AC350)*100,0),0)</f>
        <v>0</v>
      </c>
      <c r="AF351" s="5">
        <v>4.8006696318665901E-2</v>
      </c>
      <c r="AG351">
        <v>193700</v>
      </c>
      <c r="AH351">
        <f>IF(A350=Emisiones_CO2_CO2eq_LA[[#This Row],[País]],IFERROR(Emisiones_CO2_CO2eq_LA[[#This Row],[Electricidad y Calor (kilotoneladas CO₂e)]]-AG350,0),0)</f>
        <v>1700</v>
      </c>
      <c r="AI351" s="5">
        <f>IF(A350=Emisiones_CO2_CO2eq_LA[[#This Row],[País]],IFERROR(((Emisiones_CO2_CO2eq_LA[[#This Row],[Electricidad y Calor (kilotoneladas CO₂e)]]-AG350)/AG350)*100,0),0)</f>
        <v>0.88541666666666663</v>
      </c>
      <c r="AJ351" s="5">
        <v>1.58955505588471</v>
      </c>
    </row>
    <row r="352" spans="1:36" x14ac:dyDescent="0.25">
      <c r="A352" t="s">
        <v>221</v>
      </c>
      <c r="B352" t="s">
        <v>453</v>
      </c>
      <c r="C352" t="s">
        <v>222</v>
      </c>
      <c r="D352">
        <v>2016</v>
      </c>
      <c r="E352">
        <v>21800</v>
      </c>
      <c r="F352">
        <f>IF(A351=Emisiones_CO2_CO2eq_LA[[#This Row],[País]],IFERROR(Emisiones_CO2_CO2eq_LA[[#This Row],[Edificios (kilotoneladas CO₂e)]]-E351,0),0)</f>
        <v>-800</v>
      </c>
      <c r="G352" s="5">
        <f>IF(A351=Emisiones_CO2_CO2eq_LA[[#This Row],[País]],IFERROR(((Emisiones_CO2_CO2eq_LA[[#This Row],[Edificios (kilotoneladas CO₂e)]]-E351)/E351)*100,0),0)</f>
        <v>-3.5398230088495577</v>
      </c>
      <c r="H352" s="5">
        <v>0.17675723447901201</v>
      </c>
      <c r="I352">
        <v>21750</v>
      </c>
      <c r="J352">
        <f>IF(A351=Emisiones_CO2_CO2eq_LA[[#This Row],[País]],IFERROR(Emisiones_CO2_CO2eq_LA[[#This Row],[Industria (kilotoneladas CO₂e)]]-I351,0),0)</f>
        <v>0</v>
      </c>
      <c r="K352" s="5">
        <f>IF(A351=Emisiones_CO2_CO2eq_LA[[#This Row],[País]],IFERROR(((Emisiones_CO2_CO2eq_LA[[#This Row],[Industria (kilotoneladas CO₂e)]]-I351)/I351)*100,0),0)</f>
        <v>0</v>
      </c>
      <c r="L352" s="5">
        <v>0.17635182797791299</v>
      </c>
      <c r="M352">
        <v>7330</v>
      </c>
      <c r="N352">
        <f>IF(A351=Emisiones_CO2_CO2eq_LA[[#This Row],[País]],IFERROR(Emisiones_CO2_CO2eq_LA[[#This Row],[UCTUS (kilotoneladas CO₂e)]]-M351,0),0)</f>
        <v>0</v>
      </c>
      <c r="O352" s="5">
        <f>IF(A351=Emisiones_CO2_CO2eq_LA[[#This Row],[País]],IFERROR(((Emisiones_CO2_CO2eq_LA[[#This Row],[UCTUS (kilotoneladas CO₂e)]]-M351)/M351)*100,0),0)</f>
        <v>0</v>
      </c>
      <c r="P352" s="5">
        <v>5.94325930610623E-2</v>
      </c>
      <c r="Q352">
        <v>9800</v>
      </c>
      <c r="R352">
        <f>IF(A351=Emisiones_CO2_CO2eq_LA[[#This Row],[País]],IFERROR(Emisiones_CO2_CO2eq_LA[[#This Row],[Otras Quemas de Combustible (kilotoneladas CO₂e)]]-Q351,0),0)</f>
        <v>200</v>
      </c>
      <c r="S352" s="5">
        <f>IF(A351=Emisiones_CO2_CO2eq_LA[[#This Row],[País]],IFERROR(((Emisiones_CO2_CO2eq_LA[[#This Row],[Otras Quemas de Combustible (kilotoneladas CO₂e)]]-Q351)/Q351)*100,0),0)</f>
        <v>2.083333333333333</v>
      </c>
      <c r="T352" s="5">
        <v>0.08</v>
      </c>
      <c r="U352">
        <v>155900</v>
      </c>
      <c r="V352">
        <f>IF(A351=Emisiones_CO2_CO2eq_LA[[#This Row],[País]],IFERROR(Emisiones_CO2_CO2eq_LA[[#This Row],[Transporte (kilotoneladas CO₂e)]]-U351,0),0)</f>
        <v>5400</v>
      </c>
      <c r="W352" s="5">
        <f>IF(A351=Emisiones_CO2_CO2eq_LA[[#This Row],[País]],IFERROR(((Emisiones_CO2_CO2eq_LA[[#This Row],[Transporte (kilotoneladas CO₂e)]]-U351)/U351)*100,0),0)</f>
        <v>3.5880398671096345</v>
      </c>
      <c r="X352" s="5">
        <v>1.26405747042559</v>
      </c>
      <c r="Y352">
        <v>61900</v>
      </c>
      <c r="Z352">
        <f>IF(A351=Emisiones_CO2_CO2eq_LA[[#This Row],[País]],IFERROR(Emisiones_CO2_CO2eq_LA[[#This Row],[Manufactura y Construcción (kilotoneladas CO₂e)]]-Y351,0),0)</f>
        <v>-4100</v>
      </c>
      <c r="AA352" s="5">
        <f>IF(A351=Emisiones_CO2_CO2eq_LA[[#This Row],[País]],IFERROR(((Emisiones_CO2_CO2eq_LA[[#This Row],[Manufactura y Construcción (kilotoneladas CO₂e)]]-Y351)/Y351)*100,0),0)</f>
        <v>-6.2121212121212119</v>
      </c>
      <c r="AB352" s="5">
        <v>0.50189324836013005</v>
      </c>
      <c r="AC352">
        <v>5850</v>
      </c>
      <c r="AD352">
        <f>IF(A351=Emisiones_CO2_CO2eq_LA[[#This Row],[País]],IFERROR(Emisiones_CO2_CO2eq_LA[[#This Row],[Emisiones Fugitivas (kilotoneladas CO₂e)]]-AC351,0),0)</f>
        <v>0</v>
      </c>
      <c r="AE352" s="5">
        <f>IF(A351=Emisiones_CO2_CO2eq_LA[[#This Row],[País]],IFERROR(((Emisiones_CO2_CO2eq_LA[[#This Row],[Emisiones Fugitivas (kilotoneladas CO₂e)]]-AC351)/AC351)*100,0),0)</f>
        <v>0</v>
      </c>
      <c r="AF352" s="5">
        <v>4.7432560628542203E-2</v>
      </c>
      <c r="AG352">
        <v>196100</v>
      </c>
      <c r="AH352">
        <f>IF(A351=Emisiones_CO2_CO2eq_LA[[#This Row],[País]],IFERROR(Emisiones_CO2_CO2eq_LA[[#This Row],[Electricidad y Calor (kilotoneladas CO₂e)]]-AG351,0),0)</f>
        <v>2400</v>
      </c>
      <c r="AI352" s="5">
        <f>IF(A351=Emisiones_CO2_CO2eq_LA[[#This Row],[País]],IFERROR(((Emisiones_CO2_CO2eq_LA[[#This Row],[Electricidad y Calor (kilotoneladas CO₂e)]]-AG351)/AG351)*100,0),0)</f>
        <v>1.23902942694889</v>
      </c>
      <c r="AJ352" s="5">
        <v>1.5900042973089099</v>
      </c>
    </row>
    <row r="353" spans="1:36" x14ac:dyDescent="0.25">
      <c r="A353" t="s">
        <v>246</v>
      </c>
      <c r="B353" t="s">
        <v>246</v>
      </c>
      <c r="C353" t="s">
        <v>247</v>
      </c>
      <c r="D353">
        <v>1990</v>
      </c>
      <c r="E353">
        <v>100</v>
      </c>
      <c r="F353">
        <f>IF(A352=Emisiones_CO2_CO2eq_LA[[#This Row],[País]],IFERROR(Emisiones_CO2_CO2eq_LA[[#This Row],[Edificios (kilotoneladas CO₂e)]]-E352,0),0)</f>
        <v>0</v>
      </c>
      <c r="G353" s="5">
        <f>IF(A352=Emisiones_CO2_CO2eq_LA[[#This Row],[País]],IFERROR(((Emisiones_CO2_CO2eq_LA[[#This Row],[Edificios (kilotoneladas CO₂e)]]-E352)/E352)*100,0),0)</f>
        <v>0</v>
      </c>
      <c r="H353" s="5">
        <v>2.3963575365444498E-2</v>
      </c>
      <c r="I353">
        <v>90</v>
      </c>
      <c r="J353">
        <f>IF(A352=Emisiones_CO2_CO2eq_LA[[#This Row],[País]],IFERROR(Emisiones_CO2_CO2eq_LA[[#This Row],[Industria (kilotoneladas CO₂e)]]-I352,0),0)</f>
        <v>0</v>
      </c>
      <c r="K353" s="5">
        <f>IF(A352=Emisiones_CO2_CO2eq_LA[[#This Row],[País]],IFERROR(((Emisiones_CO2_CO2eq_LA[[#This Row],[Industria (kilotoneladas CO₂e)]]-I352)/I352)*100,0),0)</f>
        <v>0</v>
      </c>
      <c r="L353" s="5">
        <v>2.15672178289E-2</v>
      </c>
      <c r="M353">
        <v>28860</v>
      </c>
      <c r="N353">
        <f>IF(A352=Emisiones_CO2_CO2eq_LA[[#This Row],[País]],IFERROR(Emisiones_CO2_CO2eq_LA[[#This Row],[UCTUS (kilotoneladas CO₂e)]]-M352,0),0)</f>
        <v>0</v>
      </c>
      <c r="O353" s="5">
        <f>IF(A352=Emisiones_CO2_CO2eq_LA[[#This Row],[País]],IFERROR(((Emisiones_CO2_CO2eq_LA[[#This Row],[UCTUS (kilotoneladas CO₂e)]]-M352)/M352)*100,0),0)</f>
        <v>0</v>
      </c>
      <c r="P353" s="5">
        <v>6.9158878504672803</v>
      </c>
      <c r="Q353">
        <v>100</v>
      </c>
      <c r="R353">
        <f>IF(A352=Emisiones_CO2_CO2eq_LA[[#This Row],[País]],IFERROR(Emisiones_CO2_CO2eq_LA[[#This Row],[Otras Quemas de Combustible (kilotoneladas CO₂e)]]-Q352,0),0)</f>
        <v>0</v>
      </c>
      <c r="S353" s="5">
        <f>IF(A352=Emisiones_CO2_CO2eq_LA[[#This Row],[País]],IFERROR(((Emisiones_CO2_CO2eq_LA[[#This Row],[Otras Quemas de Combustible (kilotoneladas CO₂e)]]-Q352)/Q352)*100,0),0)</f>
        <v>0</v>
      </c>
      <c r="T353" s="5">
        <v>0.02</v>
      </c>
      <c r="U353">
        <v>700</v>
      </c>
      <c r="V353">
        <f>IF(A352=Emisiones_CO2_CO2eq_LA[[#This Row],[País]],IFERROR(Emisiones_CO2_CO2eq_LA[[#This Row],[Transporte (kilotoneladas CO₂e)]]-U352,0),0)</f>
        <v>0</v>
      </c>
      <c r="W353" s="5">
        <f>IF(A352=Emisiones_CO2_CO2eq_LA[[#This Row],[País]],IFERROR(((Emisiones_CO2_CO2eq_LA[[#This Row],[Transporte (kilotoneladas CO₂e)]]-U352)/U352)*100,0),0)</f>
        <v>0</v>
      </c>
      <c r="X353" s="5">
        <v>0.16774502755811099</v>
      </c>
      <c r="Y353">
        <v>300</v>
      </c>
      <c r="Z353">
        <f>IF(A352=Emisiones_CO2_CO2eq_LA[[#This Row],[País]],IFERROR(Emisiones_CO2_CO2eq_LA[[#This Row],[Manufactura y Construcción (kilotoneladas CO₂e)]]-Y352,0),0)</f>
        <v>0</v>
      </c>
      <c r="AA353" s="5">
        <f>IF(A352=Emisiones_CO2_CO2eq_LA[[#This Row],[País]],IFERROR(((Emisiones_CO2_CO2eq_LA[[#This Row],[Manufactura y Construcción (kilotoneladas CO₂e)]]-Y352)/Y352)*100,0),0)</f>
        <v>0</v>
      </c>
      <c r="AB353" s="5">
        <v>7.1890726096333499E-2</v>
      </c>
      <c r="AC353">
        <v>0</v>
      </c>
      <c r="AD353">
        <f>IF(A352=Emisiones_CO2_CO2eq_LA[[#This Row],[País]],IFERROR(Emisiones_CO2_CO2eq_LA[[#This Row],[Emisiones Fugitivas (kilotoneladas CO₂e)]]-AC352,0),0)</f>
        <v>0</v>
      </c>
      <c r="AE353" s="5">
        <f>IF(A352=Emisiones_CO2_CO2eq_LA[[#This Row],[País]],IFERROR(((Emisiones_CO2_CO2eq_LA[[#This Row],[Emisiones Fugitivas (kilotoneladas CO₂e)]]-AC352)/AC352)*100,0),0)</f>
        <v>0</v>
      </c>
      <c r="AF353" s="5">
        <v>0</v>
      </c>
      <c r="AG353">
        <v>600</v>
      </c>
      <c r="AH353">
        <f>IF(A352=Emisiones_CO2_CO2eq_LA[[#This Row],[País]],IFERROR(Emisiones_CO2_CO2eq_LA[[#This Row],[Electricidad y Calor (kilotoneladas CO₂e)]]-AG352,0),0)</f>
        <v>0</v>
      </c>
      <c r="AI353" s="5">
        <f>IF(A352=Emisiones_CO2_CO2eq_LA[[#This Row],[País]],IFERROR(((Emisiones_CO2_CO2eq_LA[[#This Row],[Electricidad y Calor (kilotoneladas CO₂e)]]-AG352)/AG352)*100,0),0)</f>
        <v>0</v>
      </c>
      <c r="AJ353" s="5">
        <v>0.143781452192667</v>
      </c>
    </row>
    <row r="354" spans="1:36" x14ac:dyDescent="0.25">
      <c r="A354" t="s">
        <v>246</v>
      </c>
      <c r="B354" t="s">
        <v>246</v>
      </c>
      <c r="C354" t="s">
        <v>247</v>
      </c>
      <c r="D354">
        <v>1991</v>
      </c>
      <c r="E354">
        <v>100</v>
      </c>
      <c r="F354">
        <f>IF(A353=Emisiones_CO2_CO2eq_LA[[#This Row],[País]],IFERROR(Emisiones_CO2_CO2eq_LA[[#This Row],[Edificios (kilotoneladas CO₂e)]]-E353,0),0)</f>
        <v>0</v>
      </c>
      <c r="G354" s="5">
        <f>IF(A353=Emisiones_CO2_CO2eq_LA[[#This Row],[País]],IFERROR(((Emisiones_CO2_CO2eq_LA[[#This Row],[Edificios (kilotoneladas CO₂e)]]-E353)/E353)*100,0),0)</f>
        <v>0</v>
      </c>
      <c r="H354" s="5">
        <v>2.34301780693533E-2</v>
      </c>
      <c r="I354">
        <v>100</v>
      </c>
      <c r="J354">
        <f>IF(A353=Emisiones_CO2_CO2eq_LA[[#This Row],[País]],IFERROR(Emisiones_CO2_CO2eq_LA[[#This Row],[Industria (kilotoneladas CO₂e)]]-I353,0),0)</f>
        <v>10</v>
      </c>
      <c r="K354" s="5">
        <f>IF(A353=Emisiones_CO2_CO2eq_LA[[#This Row],[País]],IFERROR(((Emisiones_CO2_CO2eq_LA[[#This Row],[Industria (kilotoneladas CO₂e)]]-I353)/I353)*100,0),0)</f>
        <v>11.111111111111111</v>
      </c>
      <c r="L354" s="5">
        <v>2.34301780693533E-2</v>
      </c>
      <c r="M354">
        <v>28860</v>
      </c>
      <c r="N354">
        <f>IF(A353=Emisiones_CO2_CO2eq_LA[[#This Row],[País]],IFERROR(Emisiones_CO2_CO2eq_LA[[#This Row],[UCTUS (kilotoneladas CO₂e)]]-M353,0),0)</f>
        <v>0</v>
      </c>
      <c r="O354" s="5">
        <f>IF(A353=Emisiones_CO2_CO2eq_LA[[#This Row],[País]],IFERROR(((Emisiones_CO2_CO2eq_LA[[#This Row],[UCTUS (kilotoneladas CO₂e)]]-M353)/M353)*100,0),0)</f>
        <v>0</v>
      </c>
      <c r="P354" s="5">
        <v>6.7619493908153698</v>
      </c>
      <c r="Q354">
        <v>0</v>
      </c>
      <c r="R354">
        <f>IF(A353=Emisiones_CO2_CO2eq_LA[[#This Row],[País]],IFERROR(Emisiones_CO2_CO2eq_LA[[#This Row],[Otras Quemas de Combustible (kilotoneladas CO₂e)]]-Q353,0),0)</f>
        <v>-100</v>
      </c>
      <c r="S354" s="5">
        <f>IF(A353=Emisiones_CO2_CO2eq_LA[[#This Row],[País]],IFERROR(((Emisiones_CO2_CO2eq_LA[[#This Row],[Otras Quemas de Combustible (kilotoneladas CO₂e)]]-Q353)/Q353)*100,0),0)</f>
        <v>-100</v>
      </c>
      <c r="T354" s="6">
        <v>0</v>
      </c>
      <c r="U354">
        <v>800</v>
      </c>
      <c r="V354">
        <f>IF(A353=Emisiones_CO2_CO2eq_LA[[#This Row],[País]],IFERROR(Emisiones_CO2_CO2eq_LA[[#This Row],[Transporte (kilotoneladas CO₂e)]]-U353,0),0)</f>
        <v>100</v>
      </c>
      <c r="W354" s="5">
        <f>IF(A353=Emisiones_CO2_CO2eq_LA[[#This Row],[País]],IFERROR(((Emisiones_CO2_CO2eq_LA[[#This Row],[Transporte (kilotoneladas CO₂e)]]-U353)/U353)*100,0),0)</f>
        <v>14.285714285714285</v>
      </c>
      <c r="X354" s="5">
        <v>0.18744142455482601</v>
      </c>
      <c r="Y354">
        <v>200</v>
      </c>
      <c r="Z354">
        <f>IF(A353=Emisiones_CO2_CO2eq_LA[[#This Row],[País]],IFERROR(Emisiones_CO2_CO2eq_LA[[#This Row],[Manufactura y Construcción (kilotoneladas CO₂e)]]-Y353,0),0)</f>
        <v>-100</v>
      </c>
      <c r="AA354" s="5">
        <f>IF(A353=Emisiones_CO2_CO2eq_LA[[#This Row],[País]],IFERROR(((Emisiones_CO2_CO2eq_LA[[#This Row],[Manufactura y Construcción (kilotoneladas CO₂e)]]-Y353)/Y353)*100,0),0)</f>
        <v>-33.333333333333329</v>
      </c>
      <c r="AB354" s="5">
        <v>4.6860356138706601E-2</v>
      </c>
      <c r="AC354">
        <v>0</v>
      </c>
      <c r="AD354">
        <f>IF(A353=Emisiones_CO2_CO2eq_LA[[#This Row],[País]],IFERROR(Emisiones_CO2_CO2eq_LA[[#This Row],[Emisiones Fugitivas (kilotoneladas CO₂e)]]-AC353,0),0)</f>
        <v>0</v>
      </c>
      <c r="AE354" s="5">
        <f>IF(A353=Emisiones_CO2_CO2eq_LA[[#This Row],[País]],IFERROR(((Emisiones_CO2_CO2eq_LA[[#This Row],[Emisiones Fugitivas (kilotoneladas CO₂e)]]-AC353)/AC353)*100,0),0)</f>
        <v>0</v>
      </c>
      <c r="AF354" s="5">
        <v>0</v>
      </c>
      <c r="AG354">
        <v>600</v>
      </c>
      <c r="AH354">
        <f>IF(A353=Emisiones_CO2_CO2eq_LA[[#This Row],[País]],IFERROR(Emisiones_CO2_CO2eq_LA[[#This Row],[Electricidad y Calor (kilotoneladas CO₂e)]]-AG353,0),0)</f>
        <v>0</v>
      </c>
      <c r="AI354" s="5">
        <f>IF(A353=Emisiones_CO2_CO2eq_LA[[#This Row],[País]],IFERROR(((Emisiones_CO2_CO2eq_LA[[#This Row],[Electricidad y Calor (kilotoneladas CO₂e)]]-AG353)/AG353)*100,0),0)</f>
        <v>0</v>
      </c>
      <c r="AJ354" s="5">
        <v>0.140581068416119</v>
      </c>
    </row>
    <row r="355" spans="1:36" x14ac:dyDescent="0.25">
      <c r="A355" t="s">
        <v>246</v>
      </c>
      <c r="B355" t="s">
        <v>246</v>
      </c>
      <c r="C355" t="s">
        <v>247</v>
      </c>
      <c r="D355">
        <v>1992</v>
      </c>
      <c r="E355">
        <v>200</v>
      </c>
      <c r="F355">
        <f>IF(A354=Emisiones_CO2_CO2eq_LA[[#This Row],[País]],IFERROR(Emisiones_CO2_CO2eq_LA[[#This Row],[Edificios (kilotoneladas CO₂e)]]-E354,0),0)</f>
        <v>100</v>
      </c>
      <c r="G355" s="5">
        <f>IF(A354=Emisiones_CO2_CO2eq_LA[[#This Row],[País]],IFERROR(((Emisiones_CO2_CO2eq_LA[[#This Row],[Edificios (kilotoneladas CO₂e)]]-E354)/E354)*100,0),0)</f>
        <v>100</v>
      </c>
      <c r="H355" s="5">
        <v>4.5819014891179802E-2</v>
      </c>
      <c r="I355">
        <v>120</v>
      </c>
      <c r="J355">
        <f>IF(A354=Emisiones_CO2_CO2eq_LA[[#This Row],[País]],IFERROR(Emisiones_CO2_CO2eq_LA[[#This Row],[Industria (kilotoneladas CO₂e)]]-I354,0),0)</f>
        <v>20</v>
      </c>
      <c r="K355" s="5">
        <f>IF(A354=Emisiones_CO2_CO2eq_LA[[#This Row],[País]],IFERROR(((Emisiones_CO2_CO2eq_LA[[#This Row],[Industria (kilotoneladas CO₂e)]]-I354)/I354)*100,0),0)</f>
        <v>20</v>
      </c>
      <c r="L355" s="5">
        <v>2.74914089347079E-2</v>
      </c>
      <c r="M355">
        <v>28860</v>
      </c>
      <c r="N355">
        <f>IF(A354=Emisiones_CO2_CO2eq_LA[[#This Row],[País]],IFERROR(Emisiones_CO2_CO2eq_LA[[#This Row],[UCTUS (kilotoneladas CO₂e)]]-M354,0),0)</f>
        <v>0</v>
      </c>
      <c r="O355" s="5">
        <f>IF(A354=Emisiones_CO2_CO2eq_LA[[#This Row],[País]],IFERROR(((Emisiones_CO2_CO2eq_LA[[#This Row],[UCTUS (kilotoneladas CO₂e)]]-M354)/M354)*100,0),0)</f>
        <v>0</v>
      </c>
      <c r="P355" s="5">
        <v>6.6116838487972496</v>
      </c>
      <c r="Q355">
        <v>0</v>
      </c>
      <c r="R355">
        <f>IF(A354=Emisiones_CO2_CO2eq_LA[[#This Row],[País]],IFERROR(Emisiones_CO2_CO2eq_LA[[#This Row],[Otras Quemas de Combustible (kilotoneladas CO₂e)]]-Q354,0),0)</f>
        <v>0</v>
      </c>
      <c r="S355" s="5">
        <f>IF(A354=Emisiones_CO2_CO2eq_LA[[#This Row],[País]],IFERROR(((Emisiones_CO2_CO2eq_LA[[#This Row],[Otras Quemas de Combustible (kilotoneladas CO₂e)]]-Q354)/Q354)*100,0),0)</f>
        <v>0</v>
      </c>
      <c r="T355" s="6">
        <v>0</v>
      </c>
      <c r="U355">
        <v>900</v>
      </c>
      <c r="V355">
        <f>IF(A354=Emisiones_CO2_CO2eq_LA[[#This Row],[País]],IFERROR(Emisiones_CO2_CO2eq_LA[[#This Row],[Transporte (kilotoneladas CO₂e)]]-U354,0),0)</f>
        <v>100</v>
      </c>
      <c r="W355" s="5">
        <f>IF(A354=Emisiones_CO2_CO2eq_LA[[#This Row],[País]],IFERROR(((Emisiones_CO2_CO2eq_LA[[#This Row],[Transporte (kilotoneladas CO₂e)]]-U354)/U354)*100,0),0)</f>
        <v>12.5</v>
      </c>
      <c r="X355" s="5">
        <v>0.20618556701030899</v>
      </c>
      <c r="Y355">
        <v>300</v>
      </c>
      <c r="Z355">
        <f>IF(A354=Emisiones_CO2_CO2eq_LA[[#This Row],[País]],IFERROR(Emisiones_CO2_CO2eq_LA[[#This Row],[Manufactura y Construcción (kilotoneladas CO₂e)]]-Y354,0),0)</f>
        <v>100</v>
      </c>
      <c r="AA355" s="5">
        <f>IF(A354=Emisiones_CO2_CO2eq_LA[[#This Row],[País]],IFERROR(((Emisiones_CO2_CO2eq_LA[[#This Row],[Manufactura y Construcción (kilotoneladas CO₂e)]]-Y354)/Y354)*100,0),0)</f>
        <v>50</v>
      </c>
      <c r="AB355" s="5">
        <v>6.8728522336769696E-2</v>
      </c>
      <c r="AC355">
        <v>0</v>
      </c>
      <c r="AD355">
        <f>IF(A354=Emisiones_CO2_CO2eq_LA[[#This Row],[País]],IFERROR(Emisiones_CO2_CO2eq_LA[[#This Row],[Emisiones Fugitivas (kilotoneladas CO₂e)]]-AC354,0),0)</f>
        <v>0</v>
      </c>
      <c r="AE355" s="5">
        <f>IF(A354=Emisiones_CO2_CO2eq_LA[[#This Row],[País]],IFERROR(((Emisiones_CO2_CO2eq_LA[[#This Row],[Emisiones Fugitivas (kilotoneladas CO₂e)]]-AC354)/AC354)*100,0),0)</f>
        <v>0</v>
      </c>
      <c r="AF355" s="5">
        <v>0</v>
      </c>
      <c r="AG355">
        <v>800</v>
      </c>
      <c r="AH355">
        <f>IF(A354=Emisiones_CO2_CO2eq_LA[[#This Row],[País]],IFERROR(Emisiones_CO2_CO2eq_LA[[#This Row],[Electricidad y Calor (kilotoneladas CO₂e)]]-AG354,0),0)</f>
        <v>200</v>
      </c>
      <c r="AI355" s="5">
        <f>IF(A354=Emisiones_CO2_CO2eq_LA[[#This Row],[País]],IFERROR(((Emisiones_CO2_CO2eq_LA[[#This Row],[Electricidad y Calor (kilotoneladas CO₂e)]]-AG354)/AG354)*100,0),0)</f>
        <v>33.333333333333329</v>
      </c>
      <c r="AJ355" s="5">
        <v>0.18327605956471901</v>
      </c>
    </row>
    <row r="356" spans="1:36" x14ac:dyDescent="0.25">
      <c r="A356" t="s">
        <v>246</v>
      </c>
      <c r="B356" t="s">
        <v>246</v>
      </c>
      <c r="C356" t="s">
        <v>247</v>
      </c>
      <c r="D356">
        <v>1993</v>
      </c>
      <c r="E356">
        <v>200</v>
      </c>
      <c r="F356">
        <f>IF(A355=Emisiones_CO2_CO2eq_LA[[#This Row],[País]],IFERROR(Emisiones_CO2_CO2eq_LA[[#This Row],[Edificios (kilotoneladas CO₂e)]]-E355,0),0)</f>
        <v>0</v>
      </c>
      <c r="G356" s="5">
        <f>IF(A355=Emisiones_CO2_CO2eq_LA[[#This Row],[País]],IFERROR(((Emisiones_CO2_CO2eq_LA[[#This Row],[Edificios (kilotoneladas CO₂e)]]-E355)/E355)*100,0),0)</f>
        <v>0</v>
      </c>
      <c r="H356" s="5">
        <v>4.4822949350067198E-2</v>
      </c>
      <c r="I356">
        <v>110</v>
      </c>
      <c r="J356">
        <f>IF(A355=Emisiones_CO2_CO2eq_LA[[#This Row],[País]],IFERROR(Emisiones_CO2_CO2eq_LA[[#This Row],[Industria (kilotoneladas CO₂e)]]-I355,0),0)</f>
        <v>-10</v>
      </c>
      <c r="K356" s="5">
        <f>IF(A355=Emisiones_CO2_CO2eq_LA[[#This Row],[País]],IFERROR(((Emisiones_CO2_CO2eq_LA[[#This Row],[Industria (kilotoneladas CO₂e)]]-I355)/I355)*100,0),0)</f>
        <v>-8.3333333333333321</v>
      </c>
      <c r="L356" s="5">
        <v>2.4652622142536901E-2</v>
      </c>
      <c r="M356">
        <v>28860</v>
      </c>
      <c r="N356">
        <f>IF(A355=Emisiones_CO2_CO2eq_LA[[#This Row],[País]],IFERROR(Emisiones_CO2_CO2eq_LA[[#This Row],[UCTUS (kilotoneladas CO₂e)]]-M355,0),0)</f>
        <v>0</v>
      </c>
      <c r="O356" s="5">
        <f>IF(A355=Emisiones_CO2_CO2eq_LA[[#This Row],[País]],IFERROR(((Emisiones_CO2_CO2eq_LA[[#This Row],[UCTUS (kilotoneladas CO₂e)]]-M355)/M355)*100,0),0)</f>
        <v>0</v>
      </c>
      <c r="P356" s="5">
        <v>6.4679515912146996</v>
      </c>
      <c r="Q356">
        <v>0</v>
      </c>
      <c r="R356">
        <f>IF(A355=Emisiones_CO2_CO2eq_LA[[#This Row],[País]],IFERROR(Emisiones_CO2_CO2eq_LA[[#This Row],[Otras Quemas de Combustible (kilotoneladas CO₂e)]]-Q355,0),0)</f>
        <v>0</v>
      </c>
      <c r="S356" s="5">
        <f>IF(A355=Emisiones_CO2_CO2eq_LA[[#This Row],[País]],IFERROR(((Emisiones_CO2_CO2eq_LA[[#This Row],[Otras Quemas de Combustible (kilotoneladas CO₂e)]]-Q355)/Q355)*100,0),0)</f>
        <v>0</v>
      </c>
      <c r="T356" s="6">
        <v>0</v>
      </c>
      <c r="U356">
        <v>1000</v>
      </c>
      <c r="V356">
        <f>IF(A355=Emisiones_CO2_CO2eq_LA[[#This Row],[País]],IFERROR(Emisiones_CO2_CO2eq_LA[[#This Row],[Transporte (kilotoneladas CO₂e)]]-U355,0),0)</f>
        <v>100</v>
      </c>
      <c r="W356" s="5">
        <f>IF(A355=Emisiones_CO2_CO2eq_LA[[#This Row],[País]],IFERROR(((Emisiones_CO2_CO2eq_LA[[#This Row],[Transporte (kilotoneladas CO₂e)]]-U355)/U355)*100,0),0)</f>
        <v>11.111111111111111</v>
      </c>
      <c r="X356" s="5">
        <v>0.22411474675033599</v>
      </c>
      <c r="Y356">
        <v>200</v>
      </c>
      <c r="Z356">
        <f>IF(A355=Emisiones_CO2_CO2eq_LA[[#This Row],[País]],IFERROR(Emisiones_CO2_CO2eq_LA[[#This Row],[Manufactura y Construcción (kilotoneladas CO₂e)]]-Y355,0),0)</f>
        <v>-100</v>
      </c>
      <c r="AA356" s="5">
        <f>IF(A355=Emisiones_CO2_CO2eq_LA[[#This Row],[País]],IFERROR(((Emisiones_CO2_CO2eq_LA[[#This Row],[Manufactura y Construcción (kilotoneladas CO₂e)]]-Y355)/Y355)*100,0),0)</f>
        <v>-33.333333333333329</v>
      </c>
      <c r="AB356" s="5">
        <v>4.4822949350067198E-2</v>
      </c>
      <c r="AC356">
        <v>0</v>
      </c>
      <c r="AD356">
        <f>IF(A355=Emisiones_CO2_CO2eq_LA[[#This Row],[País]],IFERROR(Emisiones_CO2_CO2eq_LA[[#This Row],[Emisiones Fugitivas (kilotoneladas CO₂e)]]-AC355,0),0)</f>
        <v>0</v>
      </c>
      <c r="AE356" s="5">
        <f>IF(A355=Emisiones_CO2_CO2eq_LA[[#This Row],[País]],IFERROR(((Emisiones_CO2_CO2eq_LA[[#This Row],[Emisiones Fugitivas (kilotoneladas CO₂e)]]-AC355)/AC355)*100,0),0)</f>
        <v>0</v>
      </c>
      <c r="AF356" s="5">
        <v>0</v>
      </c>
      <c r="AG356">
        <v>800</v>
      </c>
      <c r="AH356">
        <f>IF(A355=Emisiones_CO2_CO2eq_LA[[#This Row],[País]],IFERROR(Emisiones_CO2_CO2eq_LA[[#This Row],[Electricidad y Calor (kilotoneladas CO₂e)]]-AG355,0),0)</f>
        <v>0</v>
      </c>
      <c r="AI356" s="5">
        <f>IF(A355=Emisiones_CO2_CO2eq_LA[[#This Row],[País]],IFERROR(((Emisiones_CO2_CO2eq_LA[[#This Row],[Electricidad y Calor (kilotoneladas CO₂e)]]-AG355)/AG355)*100,0),0)</f>
        <v>0</v>
      </c>
      <c r="AJ356" s="5">
        <v>0.17929179740026799</v>
      </c>
    </row>
    <row r="357" spans="1:36" x14ac:dyDescent="0.25">
      <c r="A357" t="s">
        <v>246</v>
      </c>
      <c r="B357" t="s">
        <v>246</v>
      </c>
      <c r="C357" t="s">
        <v>247</v>
      </c>
      <c r="D357">
        <v>1994</v>
      </c>
      <c r="E357">
        <v>200</v>
      </c>
      <c r="F357">
        <f>IF(A356=Emisiones_CO2_CO2eq_LA[[#This Row],[País]],IFERROR(Emisiones_CO2_CO2eq_LA[[#This Row],[Edificios (kilotoneladas CO₂e)]]-E356,0),0)</f>
        <v>0</v>
      </c>
      <c r="G357" s="5">
        <f>IF(A356=Emisiones_CO2_CO2eq_LA[[#This Row],[País]],IFERROR(((Emisiones_CO2_CO2eq_LA[[#This Row],[Edificios (kilotoneladas CO₂e)]]-E356)/E356)*100,0),0)</f>
        <v>0</v>
      </c>
      <c r="H357" s="5">
        <v>4.3869269576661499E-2</v>
      </c>
      <c r="I357">
        <v>130</v>
      </c>
      <c r="J357">
        <f>IF(A356=Emisiones_CO2_CO2eq_LA[[#This Row],[País]],IFERROR(Emisiones_CO2_CO2eq_LA[[#This Row],[Industria (kilotoneladas CO₂e)]]-I356,0),0)</f>
        <v>20</v>
      </c>
      <c r="K357" s="5">
        <f>IF(A356=Emisiones_CO2_CO2eq_LA[[#This Row],[País]],IFERROR(((Emisiones_CO2_CO2eq_LA[[#This Row],[Industria (kilotoneladas CO₂e)]]-I356)/I356)*100,0),0)</f>
        <v>18.181818181818183</v>
      </c>
      <c r="L357" s="5">
        <v>2.8515025224830001E-2</v>
      </c>
      <c r="M357">
        <v>28860</v>
      </c>
      <c r="N357">
        <f>IF(A356=Emisiones_CO2_CO2eq_LA[[#This Row],[País]],IFERROR(Emisiones_CO2_CO2eq_LA[[#This Row],[UCTUS (kilotoneladas CO₂e)]]-M356,0),0)</f>
        <v>0</v>
      </c>
      <c r="O357" s="5">
        <f>IF(A356=Emisiones_CO2_CO2eq_LA[[#This Row],[País]],IFERROR(((Emisiones_CO2_CO2eq_LA[[#This Row],[UCTUS (kilotoneladas CO₂e)]]-M356)/M356)*100,0),0)</f>
        <v>0</v>
      </c>
      <c r="P357" s="5">
        <v>6.3303355999122601</v>
      </c>
      <c r="Q357">
        <v>0</v>
      </c>
      <c r="R357">
        <f>IF(A356=Emisiones_CO2_CO2eq_LA[[#This Row],[País]],IFERROR(Emisiones_CO2_CO2eq_LA[[#This Row],[Otras Quemas de Combustible (kilotoneladas CO₂e)]]-Q356,0),0)</f>
        <v>0</v>
      </c>
      <c r="S357" s="5">
        <f>IF(A356=Emisiones_CO2_CO2eq_LA[[#This Row],[País]],IFERROR(((Emisiones_CO2_CO2eq_LA[[#This Row],[Otras Quemas de Combustible (kilotoneladas CO₂e)]]-Q356)/Q356)*100,0),0)</f>
        <v>0</v>
      </c>
      <c r="T357" s="6">
        <v>0</v>
      </c>
      <c r="U357">
        <v>1000</v>
      </c>
      <c r="V357">
        <f>IF(A356=Emisiones_CO2_CO2eq_LA[[#This Row],[País]],IFERROR(Emisiones_CO2_CO2eq_LA[[#This Row],[Transporte (kilotoneladas CO₂e)]]-U356,0),0)</f>
        <v>0</v>
      </c>
      <c r="W357" s="5">
        <f>IF(A356=Emisiones_CO2_CO2eq_LA[[#This Row],[País]],IFERROR(((Emisiones_CO2_CO2eq_LA[[#This Row],[Transporte (kilotoneladas CO₂e)]]-U356)/U356)*100,0),0)</f>
        <v>0</v>
      </c>
      <c r="X357" s="5">
        <v>0.21934634788330701</v>
      </c>
      <c r="Y357">
        <v>300</v>
      </c>
      <c r="Z357">
        <f>IF(A356=Emisiones_CO2_CO2eq_LA[[#This Row],[País]],IFERROR(Emisiones_CO2_CO2eq_LA[[#This Row],[Manufactura y Construcción (kilotoneladas CO₂e)]]-Y356,0),0)</f>
        <v>100</v>
      </c>
      <c r="AA357" s="5">
        <f>IF(A356=Emisiones_CO2_CO2eq_LA[[#This Row],[País]],IFERROR(((Emisiones_CO2_CO2eq_LA[[#This Row],[Manufactura y Construcción (kilotoneladas CO₂e)]]-Y356)/Y356)*100,0),0)</f>
        <v>50</v>
      </c>
      <c r="AB357" s="5">
        <v>6.5803904364992297E-2</v>
      </c>
      <c r="AC357">
        <v>0</v>
      </c>
      <c r="AD357">
        <f>IF(A356=Emisiones_CO2_CO2eq_LA[[#This Row],[País]],IFERROR(Emisiones_CO2_CO2eq_LA[[#This Row],[Emisiones Fugitivas (kilotoneladas CO₂e)]]-AC356,0),0)</f>
        <v>0</v>
      </c>
      <c r="AE357" s="5">
        <f>IF(A356=Emisiones_CO2_CO2eq_LA[[#This Row],[País]],IFERROR(((Emisiones_CO2_CO2eq_LA[[#This Row],[Emisiones Fugitivas (kilotoneladas CO₂e)]]-AC356)/AC356)*100,0),0)</f>
        <v>0</v>
      </c>
      <c r="AF357" s="5">
        <v>0</v>
      </c>
      <c r="AG357">
        <v>900</v>
      </c>
      <c r="AH357">
        <f>IF(A356=Emisiones_CO2_CO2eq_LA[[#This Row],[País]],IFERROR(Emisiones_CO2_CO2eq_LA[[#This Row],[Electricidad y Calor (kilotoneladas CO₂e)]]-AG356,0),0)</f>
        <v>100</v>
      </c>
      <c r="AI357" s="5">
        <f>IF(A356=Emisiones_CO2_CO2eq_LA[[#This Row],[País]],IFERROR(((Emisiones_CO2_CO2eq_LA[[#This Row],[Electricidad y Calor (kilotoneladas CO₂e)]]-AG356)/AG356)*100,0),0)</f>
        <v>12.5</v>
      </c>
      <c r="AJ357" s="5">
        <v>0.19741171309497599</v>
      </c>
    </row>
    <row r="358" spans="1:36" x14ac:dyDescent="0.25">
      <c r="A358" t="s">
        <v>246</v>
      </c>
      <c r="B358" t="s">
        <v>246</v>
      </c>
      <c r="C358" t="s">
        <v>247</v>
      </c>
      <c r="D358">
        <v>1995</v>
      </c>
      <c r="E358">
        <v>200</v>
      </c>
      <c r="F358">
        <f>IF(A357=Emisiones_CO2_CO2eq_LA[[#This Row],[País]],IFERROR(Emisiones_CO2_CO2eq_LA[[#This Row],[Edificios (kilotoneladas CO₂e)]]-E357,0),0)</f>
        <v>0</v>
      </c>
      <c r="G358" s="5">
        <f>IF(A357=Emisiones_CO2_CO2eq_LA[[#This Row],[País]],IFERROR(((Emisiones_CO2_CO2eq_LA[[#This Row],[Edificios (kilotoneladas CO₂e)]]-E357)/E357)*100,0),0)</f>
        <v>0</v>
      </c>
      <c r="H358" s="5">
        <v>4.2992261392949198E-2</v>
      </c>
      <c r="I358">
        <v>140</v>
      </c>
      <c r="J358">
        <f>IF(A357=Emisiones_CO2_CO2eq_LA[[#This Row],[País]],IFERROR(Emisiones_CO2_CO2eq_LA[[#This Row],[Industria (kilotoneladas CO₂e)]]-I357,0),0)</f>
        <v>10</v>
      </c>
      <c r="K358" s="5">
        <f>IF(A357=Emisiones_CO2_CO2eq_LA[[#This Row],[País]],IFERROR(((Emisiones_CO2_CO2eq_LA[[#This Row],[Industria (kilotoneladas CO₂e)]]-I357)/I357)*100,0),0)</f>
        <v>7.6923076923076925</v>
      </c>
      <c r="L358" s="5">
        <v>3.0094582975064399E-2</v>
      </c>
      <c r="M358">
        <v>28860</v>
      </c>
      <c r="N358">
        <f>IF(A357=Emisiones_CO2_CO2eq_LA[[#This Row],[País]],IFERROR(Emisiones_CO2_CO2eq_LA[[#This Row],[UCTUS (kilotoneladas CO₂e)]]-M357,0),0)</f>
        <v>0</v>
      </c>
      <c r="O358" s="5">
        <f>IF(A357=Emisiones_CO2_CO2eq_LA[[#This Row],[País]],IFERROR(((Emisiones_CO2_CO2eq_LA[[#This Row],[UCTUS (kilotoneladas CO₂e)]]-M357)/M357)*100,0),0)</f>
        <v>0</v>
      </c>
      <c r="P358" s="5">
        <v>6.2037833190025697</v>
      </c>
      <c r="Q358">
        <v>0</v>
      </c>
      <c r="R358">
        <f>IF(A357=Emisiones_CO2_CO2eq_LA[[#This Row],[País]],IFERROR(Emisiones_CO2_CO2eq_LA[[#This Row],[Otras Quemas de Combustible (kilotoneladas CO₂e)]]-Q357,0),0)</f>
        <v>0</v>
      </c>
      <c r="S358" s="5">
        <f>IF(A357=Emisiones_CO2_CO2eq_LA[[#This Row],[País]],IFERROR(((Emisiones_CO2_CO2eq_LA[[#This Row],[Otras Quemas de Combustible (kilotoneladas CO₂e)]]-Q357)/Q357)*100,0),0)</f>
        <v>0</v>
      </c>
      <c r="T358" s="6">
        <v>0</v>
      </c>
      <c r="U358">
        <v>1100</v>
      </c>
      <c r="V358">
        <f>IF(A357=Emisiones_CO2_CO2eq_LA[[#This Row],[País]],IFERROR(Emisiones_CO2_CO2eq_LA[[#This Row],[Transporte (kilotoneladas CO₂e)]]-U357,0),0)</f>
        <v>100</v>
      </c>
      <c r="W358" s="5">
        <f>IF(A357=Emisiones_CO2_CO2eq_LA[[#This Row],[País]],IFERROR(((Emisiones_CO2_CO2eq_LA[[#This Row],[Transporte (kilotoneladas CO₂e)]]-U357)/U357)*100,0),0)</f>
        <v>10</v>
      </c>
      <c r="X358" s="5">
        <v>0.23645743766122099</v>
      </c>
      <c r="Y358">
        <v>300</v>
      </c>
      <c r="Z358">
        <f>IF(A357=Emisiones_CO2_CO2eq_LA[[#This Row],[País]],IFERROR(Emisiones_CO2_CO2eq_LA[[#This Row],[Manufactura y Construcción (kilotoneladas CO₂e)]]-Y357,0),0)</f>
        <v>0</v>
      </c>
      <c r="AA358" s="5">
        <f>IF(A357=Emisiones_CO2_CO2eq_LA[[#This Row],[País]],IFERROR(((Emisiones_CO2_CO2eq_LA[[#This Row],[Manufactura y Construcción (kilotoneladas CO₂e)]]-Y357)/Y357)*100,0),0)</f>
        <v>0</v>
      </c>
      <c r="AB358" s="5">
        <v>6.4488392089423793E-2</v>
      </c>
      <c r="AC358">
        <v>0</v>
      </c>
      <c r="AD358">
        <f>IF(A357=Emisiones_CO2_CO2eq_LA[[#This Row],[País]],IFERROR(Emisiones_CO2_CO2eq_LA[[#This Row],[Emisiones Fugitivas (kilotoneladas CO₂e)]]-AC357,0),0)</f>
        <v>0</v>
      </c>
      <c r="AE358" s="5">
        <f>IF(A357=Emisiones_CO2_CO2eq_LA[[#This Row],[País]],IFERROR(((Emisiones_CO2_CO2eq_LA[[#This Row],[Emisiones Fugitivas (kilotoneladas CO₂e)]]-AC357)/AC357)*100,0),0)</f>
        <v>0</v>
      </c>
      <c r="AF358" s="5">
        <v>0</v>
      </c>
      <c r="AG358">
        <v>1000</v>
      </c>
      <c r="AH358">
        <f>IF(A357=Emisiones_CO2_CO2eq_LA[[#This Row],[País]],IFERROR(Emisiones_CO2_CO2eq_LA[[#This Row],[Electricidad y Calor (kilotoneladas CO₂e)]]-AG357,0),0)</f>
        <v>100</v>
      </c>
      <c r="AI358" s="5">
        <f>IF(A357=Emisiones_CO2_CO2eq_LA[[#This Row],[País]],IFERROR(((Emisiones_CO2_CO2eq_LA[[#This Row],[Electricidad y Calor (kilotoneladas CO₂e)]]-AG357)/AG357)*100,0),0)</f>
        <v>11.111111111111111</v>
      </c>
      <c r="AJ358" s="5">
        <v>0.214961306964746</v>
      </c>
    </row>
    <row r="359" spans="1:36" x14ac:dyDescent="0.25">
      <c r="A359" t="s">
        <v>246</v>
      </c>
      <c r="B359" t="s">
        <v>246</v>
      </c>
      <c r="C359" t="s">
        <v>247</v>
      </c>
      <c r="D359">
        <v>1996</v>
      </c>
      <c r="E359">
        <v>200</v>
      </c>
      <c r="F359">
        <f>IF(A358=Emisiones_CO2_CO2eq_LA[[#This Row],[País]],IFERROR(Emisiones_CO2_CO2eq_LA[[#This Row],[Edificios (kilotoneladas CO₂e)]]-E358,0),0)</f>
        <v>0</v>
      </c>
      <c r="G359" s="5">
        <f>IF(A358=Emisiones_CO2_CO2eq_LA[[#This Row],[País]],IFERROR(((Emisiones_CO2_CO2eq_LA[[#This Row],[Edificios (kilotoneladas CO₂e)]]-E358)/E358)*100,0),0)</f>
        <v>0</v>
      </c>
      <c r="H359" s="5">
        <v>4.2176296921130299E-2</v>
      </c>
      <c r="I359">
        <v>150</v>
      </c>
      <c r="J359">
        <f>IF(A358=Emisiones_CO2_CO2eq_LA[[#This Row],[País]],IFERROR(Emisiones_CO2_CO2eq_LA[[#This Row],[Industria (kilotoneladas CO₂e)]]-I358,0),0)</f>
        <v>10</v>
      </c>
      <c r="K359" s="5">
        <f>IF(A358=Emisiones_CO2_CO2eq_LA[[#This Row],[País]],IFERROR(((Emisiones_CO2_CO2eq_LA[[#This Row],[Industria (kilotoneladas CO₂e)]]-I358)/I358)*100,0),0)</f>
        <v>7.1428571428571423</v>
      </c>
      <c r="L359" s="5">
        <v>3.16322226908477E-2</v>
      </c>
      <c r="M359">
        <v>28870</v>
      </c>
      <c r="N359">
        <f>IF(A358=Emisiones_CO2_CO2eq_LA[[#This Row],[País]],IFERROR(Emisiones_CO2_CO2eq_LA[[#This Row],[UCTUS (kilotoneladas CO₂e)]]-M358,0),0)</f>
        <v>10</v>
      </c>
      <c r="O359" s="5">
        <f>IF(A358=Emisiones_CO2_CO2eq_LA[[#This Row],[País]],IFERROR(((Emisiones_CO2_CO2eq_LA[[#This Row],[UCTUS (kilotoneladas CO₂e)]]-M358)/M358)*100,0),0)</f>
        <v>3.4650034650034647E-2</v>
      </c>
      <c r="P359" s="5">
        <v>6.0881484605651597</v>
      </c>
      <c r="Q359">
        <v>0</v>
      </c>
      <c r="R359">
        <f>IF(A358=Emisiones_CO2_CO2eq_LA[[#This Row],[País]],IFERROR(Emisiones_CO2_CO2eq_LA[[#This Row],[Otras Quemas de Combustible (kilotoneladas CO₂e)]]-Q358,0),0)</f>
        <v>0</v>
      </c>
      <c r="S359" s="5">
        <f>IF(A358=Emisiones_CO2_CO2eq_LA[[#This Row],[País]],IFERROR(((Emisiones_CO2_CO2eq_LA[[#This Row],[Otras Quemas de Combustible (kilotoneladas CO₂e)]]-Q358)/Q358)*100,0),0)</f>
        <v>0</v>
      </c>
      <c r="T359" s="6">
        <v>0</v>
      </c>
      <c r="U359">
        <v>1200</v>
      </c>
      <c r="V359">
        <f>IF(A358=Emisiones_CO2_CO2eq_LA[[#This Row],[País]],IFERROR(Emisiones_CO2_CO2eq_LA[[#This Row],[Transporte (kilotoneladas CO₂e)]]-U358,0),0)</f>
        <v>100</v>
      </c>
      <c r="W359" s="5">
        <f>IF(A358=Emisiones_CO2_CO2eq_LA[[#This Row],[País]],IFERROR(((Emisiones_CO2_CO2eq_LA[[#This Row],[Transporte (kilotoneladas CO₂e)]]-U358)/U358)*100,0),0)</f>
        <v>9.0909090909090917</v>
      </c>
      <c r="X359" s="5">
        <v>0.25305778152678099</v>
      </c>
      <c r="Y359">
        <v>300</v>
      </c>
      <c r="Z359">
        <f>IF(A358=Emisiones_CO2_CO2eq_LA[[#This Row],[País]],IFERROR(Emisiones_CO2_CO2eq_LA[[#This Row],[Manufactura y Construcción (kilotoneladas CO₂e)]]-Y358,0),0)</f>
        <v>0</v>
      </c>
      <c r="AA359" s="5">
        <f>IF(A358=Emisiones_CO2_CO2eq_LA[[#This Row],[País]],IFERROR(((Emisiones_CO2_CO2eq_LA[[#This Row],[Manufactura y Construcción (kilotoneladas CO₂e)]]-Y358)/Y358)*100,0),0)</f>
        <v>0</v>
      </c>
      <c r="AB359" s="5">
        <v>6.32644453816954E-2</v>
      </c>
      <c r="AC359">
        <v>0</v>
      </c>
      <c r="AD359">
        <f>IF(A358=Emisiones_CO2_CO2eq_LA[[#This Row],[País]],IFERROR(Emisiones_CO2_CO2eq_LA[[#This Row],[Emisiones Fugitivas (kilotoneladas CO₂e)]]-AC358,0),0)</f>
        <v>0</v>
      </c>
      <c r="AE359" s="5">
        <f>IF(A358=Emisiones_CO2_CO2eq_LA[[#This Row],[País]],IFERROR(((Emisiones_CO2_CO2eq_LA[[#This Row],[Emisiones Fugitivas (kilotoneladas CO₂e)]]-AC358)/AC358)*100,0),0)</f>
        <v>0</v>
      </c>
      <c r="AF359" s="5">
        <v>0</v>
      </c>
      <c r="AG359">
        <v>1000</v>
      </c>
      <c r="AH359">
        <f>IF(A358=Emisiones_CO2_CO2eq_LA[[#This Row],[País]],IFERROR(Emisiones_CO2_CO2eq_LA[[#This Row],[Electricidad y Calor (kilotoneladas CO₂e)]]-AG358,0),0)</f>
        <v>0</v>
      </c>
      <c r="AI359" s="5">
        <f>IF(A358=Emisiones_CO2_CO2eq_LA[[#This Row],[País]],IFERROR(((Emisiones_CO2_CO2eq_LA[[#This Row],[Electricidad y Calor (kilotoneladas CO₂e)]]-AG358)/AG358)*100,0),0)</f>
        <v>0</v>
      </c>
      <c r="AJ359" s="5">
        <v>0.21088148460565101</v>
      </c>
    </row>
    <row r="360" spans="1:36" x14ac:dyDescent="0.25">
      <c r="A360" t="s">
        <v>246</v>
      </c>
      <c r="B360" t="s">
        <v>246</v>
      </c>
      <c r="C360" t="s">
        <v>247</v>
      </c>
      <c r="D360">
        <v>1997</v>
      </c>
      <c r="E360">
        <v>200</v>
      </c>
      <c r="F360">
        <f>IF(A359=Emisiones_CO2_CO2eq_LA[[#This Row],[País]],IFERROR(Emisiones_CO2_CO2eq_LA[[#This Row],[Edificios (kilotoneladas CO₂e)]]-E359,0),0)</f>
        <v>0</v>
      </c>
      <c r="G360" s="5">
        <f>IF(A359=Emisiones_CO2_CO2eq_LA[[#This Row],[País]],IFERROR(((Emisiones_CO2_CO2eq_LA[[#This Row],[Edificios (kilotoneladas CO₂e)]]-E359)/E359)*100,0),0)</f>
        <v>0</v>
      </c>
      <c r="H360" s="5">
        <v>4.1425020712510301E-2</v>
      </c>
      <c r="I360">
        <v>160</v>
      </c>
      <c r="J360">
        <f>IF(A359=Emisiones_CO2_CO2eq_LA[[#This Row],[País]],IFERROR(Emisiones_CO2_CO2eq_LA[[#This Row],[Industria (kilotoneladas CO₂e)]]-I359,0),0)</f>
        <v>10</v>
      </c>
      <c r="K360" s="5">
        <f>IF(A359=Emisiones_CO2_CO2eq_LA[[#This Row],[País]],IFERROR(((Emisiones_CO2_CO2eq_LA[[#This Row],[Industria (kilotoneladas CO₂e)]]-I359)/I359)*100,0),0)</f>
        <v>6.666666666666667</v>
      </c>
      <c r="L360" s="5">
        <v>3.3140016570008202E-2</v>
      </c>
      <c r="M360">
        <v>28870</v>
      </c>
      <c r="N360">
        <f>IF(A359=Emisiones_CO2_CO2eq_LA[[#This Row],[País]],IFERROR(Emisiones_CO2_CO2eq_LA[[#This Row],[UCTUS (kilotoneladas CO₂e)]]-M359,0),0)</f>
        <v>0</v>
      </c>
      <c r="O360" s="5">
        <f>IF(A359=Emisiones_CO2_CO2eq_LA[[#This Row],[País]],IFERROR(((Emisiones_CO2_CO2eq_LA[[#This Row],[UCTUS (kilotoneladas CO₂e)]]-M359)/M359)*100,0),0)</f>
        <v>0</v>
      </c>
      <c r="P360" s="5">
        <v>5.9797017398508698</v>
      </c>
      <c r="Q360">
        <v>0</v>
      </c>
      <c r="R360">
        <f>IF(A359=Emisiones_CO2_CO2eq_LA[[#This Row],[País]],IFERROR(Emisiones_CO2_CO2eq_LA[[#This Row],[Otras Quemas de Combustible (kilotoneladas CO₂e)]]-Q359,0),0)</f>
        <v>0</v>
      </c>
      <c r="S360" s="5">
        <f>IF(A359=Emisiones_CO2_CO2eq_LA[[#This Row],[País]],IFERROR(((Emisiones_CO2_CO2eq_LA[[#This Row],[Otras Quemas de Combustible (kilotoneladas CO₂e)]]-Q359)/Q359)*100,0),0)</f>
        <v>0</v>
      </c>
      <c r="T360" s="6">
        <v>0</v>
      </c>
      <c r="U360">
        <v>1200</v>
      </c>
      <c r="V360">
        <f>IF(A359=Emisiones_CO2_CO2eq_LA[[#This Row],[País]],IFERROR(Emisiones_CO2_CO2eq_LA[[#This Row],[Transporte (kilotoneladas CO₂e)]]-U359,0),0)</f>
        <v>0</v>
      </c>
      <c r="W360" s="5">
        <f>IF(A359=Emisiones_CO2_CO2eq_LA[[#This Row],[País]],IFERROR(((Emisiones_CO2_CO2eq_LA[[#This Row],[Transporte (kilotoneladas CO₂e)]]-U359)/U359)*100,0),0)</f>
        <v>0</v>
      </c>
      <c r="X360" s="5">
        <v>0.24855012427506201</v>
      </c>
      <c r="Y360">
        <v>300</v>
      </c>
      <c r="Z360">
        <f>IF(A359=Emisiones_CO2_CO2eq_LA[[#This Row],[País]],IFERROR(Emisiones_CO2_CO2eq_LA[[#This Row],[Manufactura y Construcción (kilotoneladas CO₂e)]]-Y359,0),0)</f>
        <v>0</v>
      </c>
      <c r="AA360" s="5">
        <f>IF(A359=Emisiones_CO2_CO2eq_LA[[#This Row],[País]],IFERROR(((Emisiones_CO2_CO2eq_LA[[#This Row],[Manufactura y Construcción (kilotoneladas CO₂e)]]-Y359)/Y359)*100,0),0)</f>
        <v>0</v>
      </c>
      <c r="AB360" s="5">
        <v>6.2137531068765503E-2</v>
      </c>
      <c r="AC360">
        <v>0</v>
      </c>
      <c r="AD360">
        <f>IF(A359=Emisiones_CO2_CO2eq_LA[[#This Row],[País]],IFERROR(Emisiones_CO2_CO2eq_LA[[#This Row],[Emisiones Fugitivas (kilotoneladas CO₂e)]]-AC359,0),0)</f>
        <v>0</v>
      </c>
      <c r="AE360" s="5">
        <f>IF(A359=Emisiones_CO2_CO2eq_LA[[#This Row],[País]],IFERROR(((Emisiones_CO2_CO2eq_LA[[#This Row],[Emisiones Fugitivas (kilotoneladas CO₂e)]]-AC359)/AC359)*100,0),0)</f>
        <v>0</v>
      </c>
      <c r="AF360" s="5">
        <v>0</v>
      </c>
      <c r="AG360">
        <v>1100</v>
      </c>
      <c r="AH360">
        <f>IF(A359=Emisiones_CO2_CO2eq_LA[[#This Row],[País]],IFERROR(Emisiones_CO2_CO2eq_LA[[#This Row],[Electricidad y Calor (kilotoneladas CO₂e)]]-AG359,0),0)</f>
        <v>100</v>
      </c>
      <c r="AI360" s="5">
        <f>IF(A359=Emisiones_CO2_CO2eq_LA[[#This Row],[País]],IFERROR(((Emisiones_CO2_CO2eq_LA[[#This Row],[Electricidad y Calor (kilotoneladas CO₂e)]]-AG359)/AG359)*100,0),0)</f>
        <v>10</v>
      </c>
      <c r="AJ360" s="5">
        <v>0.227837613918806</v>
      </c>
    </row>
    <row r="361" spans="1:36" x14ac:dyDescent="0.25">
      <c r="A361" t="s">
        <v>246</v>
      </c>
      <c r="B361" t="s">
        <v>246</v>
      </c>
      <c r="C361" t="s">
        <v>247</v>
      </c>
      <c r="D361">
        <v>1998</v>
      </c>
      <c r="E361">
        <v>200</v>
      </c>
      <c r="F361">
        <f>IF(A360=Emisiones_CO2_CO2eq_LA[[#This Row],[País]],IFERROR(Emisiones_CO2_CO2eq_LA[[#This Row],[Edificios (kilotoneladas CO₂e)]]-E360,0),0)</f>
        <v>0</v>
      </c>
      <c r="G361" s="5">
        <f>IF(A360=Emisiones_CO2_CO2eq_LA[[#This Row],[País]],IFERROR(((Emisiones_CO2_CO2eq_LA[[#This Row],[Edificios (kilotoneladas CO₂e)]]-E360)/E360)*100,0),0)</f>
        <v>0</v>
      </c>
      <c r="H361" s="5">
        <v>4.07249032783547E-2</v>
      </c>
      <c r="I361">
        <v>160</v>
      </c>
      <c r="J361">
        <f>IF(A360=Emisiones_CO2_CO2eq_LA[[#This Row],[País]],IFERROR(Emisiones_CO2_CO2eq_LA[[#This Row],[Industria (kilotoneladas CO₂e)]]-I360,0),0)</f>
        <v>0</v>
      </c>
      <c r="K361" s="5">
        <f>IF(A360=Emisiones_CO2_CO2eq_LA[[#This Row],[País]],IFERROR(((Emisiones_CO2_CO2eq_LA[[#This Row],[Industria (kilotoneladas CO₂e)]]-I360)/I360)*100,0),0)</f>
        <v>0</v>
      </c>
      <c r="L361" s="5">
        <v>3.25799226226837E-2</v>
      </c>
      <c r="M361">
        <v>28880</v>
      </c>
      <c r="N361">
        <f>IF(A360=Emisiones_CO2_CO2eq_LA[[#This Row],[País]],IFERROR(Emisiones_CO2_CO2eq_LA[[#This Row],[UCTUS (kilotoneladas CO₂e)]]-M360,0),0)</f>
        <v>10</v>
      </c>
      <c r="O361" s="5">
        <f>IF(A360=Emisiones_CO2_CO2eq_LA[[#This Row],[País]],IFERROR(((Emisiones_CO2_CO2eq_LA[[#This Row],[UCTUS (kilotoneladas CO₂e)]]-M360)/M360)*100,0),0)</f>
        <v>3.4638032559750606E-2</v>
      </c>
      <c r="P361" s="5">
        <v>5.8806760333944199</v>
      </c>
      <c r="Q361">
        <v>0</v>
      </c>
      <c r="R361">
        <f>IF(A360=Emisiones_CO2_CO2eq_LA[[#This Row],[País]],IFERROR(Emisiones_CO2_CO2eq_LA[[#This Row],[Otras Quemas de Combustible (kilotoneladas CO₂e)]]-Q360,0),0)</f>
        <v>0</v>
      </c>
      <c r="S361" s="5">
        <f>IF(A360=Emisiones_CO2_CO2eq_LA[[#This Row],[País]],IFERROR(((Emisiones_CO2_CO2eq_LA[[#This Row],[Otras Quemas de Combustible (kilotoneladas CO₂e)]]-Q360)/Q360)*100,0),0)</f>
        <v>0</v>
      </c>
      <c r="T361" s="6">
        <v>0</v>
      </c>
      <c r="U361">
        <v>1300</v>
      </c>
      <c r="V361">
        <f>IF(A360=Emisiones_CO2_CO2eq_LA[[#This Row],[País]],IFERROR(Emisiones_CO2_CO2eq_LA[[#This Row],[Transporte (kilotoneladas CO₂e)]]-U360,0),0)</f>
        <v>100</v>
      </c>
      <c r="W361" s="5">
        <f>IF(A360=Emisiones_CO2_CO2eq_LA[[#This Row],[País]],IFERROR(((Emisiones_CO2_CO2eq_LA[[#This Row],[Transporte (kilotoneladas CO₂e)]]-U360)/U360)*100,0),0)</f>
        <v>8.3333333333333321</v>
      </c>
      <c r="X361" s="5">
        <v>0.26471187130930501</v>
      </c>
      <c r="Y361">
        <v>300</v>
      </c>
      <c r="Z361">
        <f>IF(A360=Emisiones_CO2_CO2eq_LA[[#This Row],[País]],IFERROR(Emisiones_CO2_CO2eq_LA[[#This Row],[Manufactura y Construcción (kilotoneladas CO₂e)]]-Y360,0),0)</f>
        <v>0</v>
      </c>
      <c r="AA361" s="5">
        <f>IF(A360=Emisiones_CO2_CO2eq_LA[[#This Row],[País]],IFERROR(((Emisiones_CO2_CO2eq_LA[[#This Row],[Manufactura y Construcción (kilotoneladas CO₂e)]]-Y360)/Y360)*100,0),0)</f>
        <v>0</v>
      </c>
      <c r="AB361" s="5">
        <v>6.1087354917531998E-2</v>
      </c>
      <c r="AC361">
        <v>0</v>
      </c>
      <c r="AD361">
        <f>IF(A360=Emisiones_CO2_CO2eq_LA[[#This Row],[País]],IFERROR(Emisiones_CO2_CO2eq_LA[[#This Row],[Emisiones Fugitivas (kilotoneladas CO₂e)]]-AC360,0),0)</f>
        <v>0</v>
      </c>
      <c r="AE361" s="5">
        <f>IF(A360=Emisiones_CO2_CO2eq_LA[[#This Row],[País]],IFERROR(((Emisiones_CO2_CO2eq_LA[[#This Row],[Emisiones Fugitivas (kilotoneladas CO₂e)]]-AC360)/AC360)*100,0),0)</f>
        <v>0</v>
      </c>
      <c r="AF361" s="5">
        <v>0</v>
      </c>
      <c r="AG361">
        <v>1600</v>
      </c>
      <c r="AH361">
        <f>IF(A360=Emisiones_CO2_CO2eq_LA[[#This Row],[País]],IFERROR(Emisiones_CO2_CO2eq_LA[[#This Row],[Electricidad y Calor (kilotoneladas CO₂e)]]-AG360,0),0)</f>
        <v>500</v>
      </c>
      <c r="AI361" s="5">
        <f>IF(A360=Emisiones_CO2_CO2eq_LA[[#This Row],[País]],IFERROR(((Emisiones_CO2_CO2eq_LA[[#This Row],[Electricidad y Calor (kilotoneladas CO₂e)]]-AG360)/AG360)*100,0),0)</f>
        <v>45.454545454545453</v>
      </c>
      <c r="AJ361" s="5">
        <v>0.32579922622683699</v>
      </c>
    </row>
    <row r="362" spans="1:36" x14ac:dyDescent="0.25">
      <c r="A362" t="s">
        <v>246</v>
      </c>
      <c r="B362" t="s">
        <v>246</v>
      </c>
      <c r="C362" t="s">
        <v>247</v>
      </c>
      <c r="D362">
        <v>1999</v>
      </c>
      <c r="E362">
        <v>200</v>
      </c>
      <c r="F362">
        <f>IF(A361=Emisiones_CO2_CO2eq_LA[[#This Row],[País]],IFERROR(Emisiones_CO2_CO2eq_LA[[#This Row],[Edificios (kilotoneladas CO₂e)]]-E361,0),0)</f>
        <v>0</v>
      </c>
      <c r="G362" s="5">
        <f>IF(A361=Emisiones_CO2_CO2eq_LA[[#This Row],[País]],IFERROR(((Emisiones_CO2_CO2eq_LA[[#This Row],[Edificios (kilotoneladas CO₂e)]]-E361)/E361)*100,0),0)</f>
        <v>0</v>
      </c>
      <c r="H362" s="5">
        <v>4.00721298337006E-2</v>
      </c>
      <c r="I362">
        <v>150</v>
      </c>
      <c r="J362">
        <f>IF(A361=Emisiones_CO2_CO2eq_LA[[#This Row],[País]],IFERROR(Emisiones_CO2_CO2eq_LA[[#This Row],[Industria (kilotoneladas CO₂e)]]-I361,0),0)</f>
        <v>-10</v>
      </c>
      <c r="K362" s="5">
        <f>IF(A361=Emisiones_CO2_CO2eq_LA[[#This Row],[País]],IFERROR(((Emisiones_CO2_CO2eq_LA[[#This Row],[Industria (kilotoneladas CO₂e)]]-I361)/I361)*100,0),0)</f>
        <v>-6.25</v>
      </c>
      <c r="L362" s="5">
        <v>3.0054097375275399E-2</v>
      </c>
      <c r="M362">
        <v>28870</v>
      </c>
      <c r="N362">
        <f>IF(A361=Emisiones_CO2_CO2eq_LA[[#This Row],[País]],IFERROR(Emisiones_CO2_CO2eq_LA[[#This Row],[UCTUS (kilotoneladas CO₂e)]]-M361,0),0)</f>
        <v>-10</v>
      </c>
      <c r="O362" s="5">
        <f>IF(A361=Emisiones_CO2_CO2eq_LA[[#This Row],[País]],IFERROR(((Emisiones_CO2_CO2eq_LA[[#This Row],[UCTUS (kilotoneladas CO₂e)]]-M361)/M361)*100,0),0)</f>
        <v>-3.4626038781163437E-2</v>
      </c>
      <c r="P362" s="5">
        <v>5.7844119414946897</v>
      </c>
      <c r="Q362">
        <v>0</v>
      </c>
      <c r="R362">
        <f>IF(A361=Emisiones_CO2_CO2eq_LA[[#This Row],[País]],IFERROR(Emisiones_CO2_CO2eq_LA[[#This Row],[Otras Quemas de Combustible (kilotoneladas CO₂e)]]-Q361,0),0)</f>
        <v>0</v>
      </c>
      <c r="S362" s="5">
        <f>IF(A361=Emisiones_CO2_CO2eq_LA[[#This Row],[País]],IFERROR(((Emisiones_CO2_CO2eq_LA[[#This Row],[Otras Quemas de Combustible (kilotoneladas CO₂e)]]-Q361)/Q361)*100,0),0)</f>
        <v>0</v>
      </c>
      <c r="T362" s="6">
        <v>0</v>
      </c>
      <c r="U362">
        <v>1400</v>
      </c>
      <c r="V362">
        <f>IF(A361=Emisiones_CO2_CO2eq_LA[[#This Row],[País]],IFERROR(Emisiones_CO2_CO2eq_LA[[#This Row],[Transporte (kilotoneladas CO₂e)]]-U361,0),0)</f>
        <v>100</v>
      </c>
      <c r="W362" s="5">
        <f>IF(A361=Emisiones_CO2_CO2eq_LA[[#This Row],[País]],IFERROR(((Emisiones_CO2_CO2eq_LA[[#This Row],[Transporte (kilotoneladas CO₂e)]]-U361)/U361)*100,0),0)</f>
        <v>7.6923076923076925</v>
      </c>
      <c r="X362" s="5">
        <v>0.28050490883590401</v>
      </c>
      <c r="Y362">
        <v>400</v>
      </c>
      <c r="Z362">
        <f>IF(A361=Emisiones_CO2_CO2eq_LA[[#This Row],[País]],IFERROR(Emisiones_CO2_CO2eq_LA[[#This Row],[Manufactura y Construcción (kilotoneladas CO₂e)]]-Y361,0),0)</f>
        <v>100</v>
      </c>
      <c r="AA362" s="5">
        <f>IF(A361=Emisiones_CO2_CO2eq_LA[[#This Row],[País]],IFERROR(((Emisiones_CO2_CO2eq_LA[[#This Row],[Manufactura y Construcción (kilotoneladas CO₂e)]]-Y361)/Y361)*100,0),0)</f>
        <v>33.333333333333329</v>
      </c>
      <c r="AB362" s="5">
        <v>8.0144259667401296E-2</v>
      </c>
      <c r="AC362">
        <v>0</v>
      </c>
      <c r="AD362">
        <f>IF(A361=Emisiones_CO2_CO2eq_LA[[#This Row],[País]],IFERROR(Emisiones_CO2_CO2eq_LA[[#This Row],[Emisiones Fugitivas (kilotoneladas CO₂e)]]-AC361,0),0)</f>
        <v>0</v>
      </c>
      <c r="AE362" s="5">
        <f>IF(A361=Emisiones_CO2_CO2eq_LA[[#This Row],[País]],IFERROR(((Emisiones_CO2_CO2eq_LA[[#This Row],[Emisiones Fugitivas (kilotoneladas CO₂e)]]-AC361)/AC361)*100,0),0)</f>
        <v>0</v>
      </c>
      <c r="AF362" s="5">
        <v>0</v>
      </c>
      <c r="AG362">
        <v>1400</v>
      </c>
      <c r="AH362">
        <f>IF(A361=Emisiones_CO2_CO2eq_LA[[#This Row],[País]],IFERROR(Emisiones_CO2_CO2eq_LA[[#This Row],[Electricidad y Calor (kilotoneladas CO₂e)]]-AG361,0),0)</f>
        <v>-200</v>
      </c>
      <c r="AI362" s="5">
        <f>IF(A361=Emisiones_CO2_CO2eq_LA[[#This Row],[País]],IFERROR(((Emisiones_CO2_CO2eq_LA[[#This Row],[Electricidad y Calor (kilotoneladas CO₂e)]]-AG361)/AG361)*100,0),0)</f>
        <v>-12.5</v>
      </c>
      <c r="AJ362" s="5">
        <v>0.28050490883590401</v>
      </c>
    </row>
    <row r="363" spans="1:36" x14ac:dyDescent="0.25">
      <c r="A363" t="s">
        <v>246</v>
      </c>
      <c r="B363" t="s">
        <v>246</v>
      </c>
      <c r="C363" t="s">
        <v>247</v>
      </c>
      <c r="D363">
        <v>2000</v>
      </c>
      <c r="E363">
        <v>200</v>
      </c>
      <c r="F363">
        <f>IF(A362=Emisiones_CO2_CO2eq_LA[[#This Row],[País]],IFERROR(Emisiones_CO2_CO2eq_LA[[#This Row],[Edificios (kilotoneladas CO₂e)]]-E362,0),0)</f>
        <v>0</v>
      </c>
      <c r="G363" s="5">
        <f>IF(A362=Emisiones_CO2_CO2eq_LA[[#This Row],[País]],IFERROR(((Emisiones_CO2_CO2eq_LA[[#This Row],[Edificios (kilotoneladas CO₂e)]]-E362)/E362)*100,0),0)</f>
        <v>0</v>
      </c>
      <c r="H363" s="5">
        <v>3.9455513908068597E-2</v>
      </c>
      <c r="I363">
        <v>230</v>
      </c>
      <c r="J363">
        <f>IF(A362=Emisiones_CO2_CO2eq_LA[[#This Row],[País]],IFERROR(Emisiones_CO2_CO2eq_LA[[#This Row],[Industria (kilotoneladas CO₂e)]]-I362,0),0)</f>
        <v>80</v>
      </c>
      <c r="K363" s="5">
        <f>IF(A362=Emisiones_CO2_CO2eq_LA[[#This Row],[País]],IFERROR(((Emisiones_CO2_CO2eq_LA[[#This Row],[Industria (kilotoneladas CO₂e)]]-I362)/I362)*100,0),0)</f>
        <v>53.333333333333336</v>
      </c>
      <c r="L363" s="5">
        <v>4.5373840994278901E-2</v>
      </c>
      <c r="M363">
        <v>28870</v>
      </c>
      <c r="N363">
        <f>IF(A362=Emisiones_CO2_CO2eq_LA[[#This Row],[País]],IFERROR(Emisiones_CO2_CO2eq_LA[[#This Row],[UCTUS (kilotoneladas CO₂e)]]-M362,0),0)</f>
        <v>0</v>
      </c>
      <c r="O363" s="5">
        <f>IF(A362=Emisiones_CO2_CO2eq_LA[[#This Row],[País]],IFERROR(((Emisiones_CO2_CO2eq_LA[[#This Row],[UCTUS (kilotoneladas CO₂e)]]-M362)/M362)*100,0),0)</f>
        <v>0</v>
      </c>
      <c r="P363" s="5">
        <v>5.6954034326297096</v>
      </c>
      <c r="Q363">
        <v>0</v>
      </c>
      <c r="R363">
        <f>IF(A362=Emisiones_CO2_CO2eq_LA[[#This Row],[País]],IFERROR(Emisiones_CO2_CO2eq_LA[[#This Row],[Otras Quemas de Combustible (kilotoneladas CO₂e)]]-Q362,0),0)</f>
        <v>0</v>
      </c>
      <c r="S363" s="5">
        <f>IF(A362=Emisiones_CO2_CO2eq_LA[[#This Row],[País]],IFERROR(((Emisiones_CO2_CO2eq_LA[[#This Row],[Otras Quemas de Combustible (kilotoneladas CO₂e)]]-Q362)/Q362)*100,0),0)</f>
        <v>0</v>
      </c>
      <c r="T363" s="6">
        <v>0</v>
      </c>
      <c r="U363">
        <v>1500</v>
      </c>
      <c r="V363">
        <f>IF(A362=Emisiones_CO2_CO2eq_LA[[#This Row],[País]],IFERROR(Emisiones_CO2_CO2eq_LA[[#This Row],[Transporte (kilotoneladas CO₂e)]]-U362,0),0)</f>
        <v>100</v>
      </c>
      <c r="W363" s="5">
        <f>IF(A362=Emisiones_CO2_CO2eq_LA[[#This Row],[País]],IFERROR(((Emisiones_CO2_CO2eq_LA[[#This Row],[Transporte (kilotoneladas CO₂e)]]-U362)/U362)*100,0),0)</f>
        <v>7.1428571428571423</v>
      </c>
      <c r="X363" s="5">
        <v>0.295916354310514</v>
      </c>
      <c r="Y363">
        <v>400</v>
      </c>
      <c r="Z363">
        <f>IF(A362=Emisiones_CO2_CO2eq_LA[[#This Row],[País]],IFERROR(Emisiones_CO2_CO2eq_LA[[#This Row],[Manufactura y Construcción (kilotoneladas CO₂e)]]-Y362,0),0)</f>
        <v>0</v>
      </c>
      <c r="AA363" s="5">
        <f>IF(A362=Emisiones_CO2_CO2eq_LA[[#This Row],[País]],IFERROR(((Emisiones_CO2_CO2eq_LA[[#This Row],[Manufactura y Construcción (kilotoneladas CO₂e)]]-Y362)/Y362)*100,0),0)</f>
        <v>0</v>
      </c>
      <c r="AB363" s="5">
        <v>7.8911027816137305E-2</v>
      </c>
      <c r="AC363">
        <v>0</v>
      </c>
      <c r="AD363">
        <f>IF(A362=Emisiones_CO2_CO2eq_LA[[#This Row],[País]],IFERROR(Emisiones_CO2_CO2eq_LA[[#This Row],[Emisiones Fugitivas (kilotoneladas CO₂e)]]-AC362,0),0)</f>
        <v>0</v>
      </c>
      <c r="AE363" s="5">
        <f>IF(A362=Emisiones_CO2_CO2eq_LA[[#This Row],[País]],IFERROR(((Emisiones_CO2_CO2eq_LA[[#This Row],[Emisiones Fugitivas (kilotoneladas CO₂e)]]-AC362)/AC362)*100,0),0)</f>
        <v>0</v>
      </c>
      <c r="AF363" s="5">
        <v>0</v>
      </c>
      <c r="AG363">
        <v>1500</v>
      </c>
      <c r="AH363">
        <f>IF(A362=Emisiones_CO2_CO2eq_LA[[#This Row],[País]],IFERROR(Emisiones_CO2_CO2eq_LA[[#This Row],[Electricidad y Calor (kilotoneladas CO₂e)]]-AG362,0),0)</f>
        <v>100</v>
      </c>
      <c r="AI363" s="5">
        <f>IF(A362=Emisiones_CO2_CO2eq_LA[[#This Row],[País]],IFERROR(((Emisiones_CO2_CO2eq_LA[[#This Row],[Electricidad y Calor (kilotoneladas CO₂e)]]-AG362)/AG362)*100,0),0)</f>
        <v>7.1428571428571423</v>
      </c>
      <c r="AJ363" s="5">
        <v>0.295916354310514</v>
      </c>
    </row>
    <row r="364" spans="1:36" x14ac:dyDescent="0.25">
      <c r="A364" t="s">
        <v>246</v>
      </c>
      <c r="B364" t="s">
        <v>246</v>
      </c>
      <c r="C364" t="s">
        <v>247</v>
      </c>
      <c r="D364">
        <v>2001</v>
      </c>
      <c r="E364">
        <v>200</v>
      </c>
      <c r="F364">
        <f>IF(A363=Emisiones_CO2_CO2eq_LA[[#This Row],[País]],IFERROR(Emisiones_CO2_CO2eq_LA[[#This Row],[Edificios (kilotoneladas CO₂e)]]-E363,0),0)</f>
        <v>0</v>
      </c>
      <c r="G364" s="5">
        <f>IF(A363=Emisiones_CO2_CO2eq_LA[[#This Row],[País]],IFERROR(((Emisiones_CO2_CO2eq_LA[[#This Row],[Edificios (kilotoneladas CO₂e)]]-E363)/E363)*100,0),0)</f>
        <v>0</v>
      </c>
      <c r="H364" s="5">
        <v>3.8872691933916403E-2</v>
      </c>
      <c r="I364">
        <v>220</v>
      </c>
      <c r="J364">
        <f>IF(A363=Emisiones_CO2_CO2eq_LA[[#This Row],[País]],IFERROR(Emisiones_CO2_CO2eq_LA[[#This Row],[Industria (kilotoneladas CO₂e)]]-I363,0),0)</f>
        <v>-10</v>
      </c>
      <c r="K364" s="5">
        <f>IF(A363=Emisiones_CO2_CO2eq_LA[[#This Row],[País]],IFERROR(((Emisiones_CO2_CO2eq_LA[[#This Row],[Industria (kilotoneladas CO₂e)]]-I363)/I363)*100,0),0)</f>
        <v>-4.3478260869565215</v>
      </c>
      <c r="L364" s="5">
        <v>4.2759961127307997E-2</v>
      </c>
      <c r="M364">
        <v>28890</v>
      </c>
      <c r="N364">
        <f>IF(A363=Emisiones_CO2_CO2eq_LA[[#This Row],[País]],IFERROR(Emisiones_CO2_CO2eq_LA[[#This Row],[UCTUS (kilotoneladas CO₂e)]]-M363,0),0)</f>
        <v>20</v>
      </c>
      <c r="O364" s="5">
        <f>IF(A363=Emisiones_CO2_CO2eq_LA[[#This Row],[País]],IFERROR(((Emisiones_CO2_CO2eq_LA[[#This Row],[UCTUS (kilotoneladas CO₂e)]]-M363)/M363)*100,0),0)</f>
        <v>6.9276065119501212E-2</v>
      </c>
      <c r="P364" s="5">
        <v>5.6151603498542197</v>
      </c>
      <c r="Q364">
        <v>0</v>
      </c>
      <c r="R364">
        <f>IF(A363=Emisiones_CO2_CO2eq_LA[[#This Row],[País]],IFERROR(Emisiones_CO2_CO2eq_LA[[#This Row],[Otras Quemas de Combustible (kilotoneladas CO₂e)]]-Q363,0),0)</f>
        <v>0</v>
      </c>
      <c r="S364" s="5">
        <f>IF(A363=Emisiones_CO2_CO2eq_LA[[#This Row],[País]],IFERROR(((Emisiones_CO2_CO2eq_LA[[#This Row],[Otras Quemas de Combustible (kilotoneladas CO₂e)]]-Q363)/Q363)*100,0),0)</f>
        <v>0</v>
      </c>
      <c r="T364" s="6">
        <v>0</v>
      </c>
      <c r="U364">
        <v>1500</v>
      </c>
      <c r="V364">
        <f>IF(A363=Emisiones_CO2_CO2eq_LA[[#This Row],[País]],IFERROR(Emisiones_CO2_CO2eq_LA[[#This Row],[Transporte (kilotoneladas CO₂e)]]-U363,0),0)</f>
        <v>0</v>
      </c>
      <c r="W364" s="5">
        <f>IF(A363=Emisiones_CO2_CO2eq_LA[[#This Row],[País]],IFERROR(((Emisiones_CO2_CO2eq_LA[[#This Row],[Transporte (kilotoneladas CO₂e)]]-U363)/U363)*100,0),0)</f>
        <v>0</v>
      </c>
      <c r="X364" s="5">
        <v>0.29154518950437303</v>
      </c>
      <c r="Y364">
        <v>400</v>
      </c>
      <c r="Z364">
        <f>IF(A363=Emisiones_CO2_CO2eq_LA[[#This Row],[País]],IFERROR(Emisiones_CO2_CO2eq_LA[[#This Row],[Manufactura y Construcción (kilotoneladas CO₂e)]]-Y363,0),0)</f>
        <v>0</v>
      </c>
      <c r="AA364" s="5">
        <f>IF(A363=Emisiones_CO2_CO2eq_LA[[#This Row],[País]],IFERROR(((Emisiones_CO2_CO2eq_LA[[#This Row],[Manufactura y Construcción (kilotoneladas CO₂e)]]-Y363)/Y363)*100,0),0)</f>
        <v>0</v>
      </c>
      <c r="AB364" s="5">
        <v>7.7745383867832807E-2</v>
      </c>
      <c r="AC364">
        <v>0</v>
      </c>
      <c r="AD364">
        <f>IF(A363=Emisiones_CO2_CO2eq_LA[[#This Row],[País]],IFERROR(Emisiones_CO2_CO2eq_LA[[#This Row],[Emisiones Fugitivas (kilotoneladas CO₂e)]]-AC363,0),0)</f>
        <v>0</v>
      </c>
      <c r="AE364" s="5">
        <f>IF(A363=Emisiones_CO2_CO2eq_LA[[#This Row],[País]],IFERROR(((Emisiones_CO2_CO2eq_LA[[#This Row],[Emisiones Fugitivas (kilotoneladas CO₂e)]]-AC363)/AC363)*100,0),0)</f>
        <v>0</v>
      </c>
      <c r="AF364" s="5">
        <v>0</v>
      </c>
      <c r="AG364">
        <v>1600</v>
      </c>
      <c r="AH364">
        <f>IF(A363=Emisiones_CO2_CO2eq_LA[[#This Row],[País]],IFERROR(Emisiones_CO2_CO2eq_LA[[#This Row],[Electricidad y Calor (kilotoneladas CO₂e)]]-AG363,0),0)</f>
        <v>100</v>
      </c>
      <c r="AI364" s="5">
        <f>IF(A363=Emisiones_CO2_CO2eq_LA[[#This Row],[País]],IFERROR(((Emisiones_CO2_CO2eq_LA[[#This Row],[Electricidad y Calor (kilotoneladas CO₂e)]]-AG363)/AG363)*100,0),0)</f>
        <v>6.666666666666667</v>
      </c>
      <c r="AJ364" s="5">
        <v>0.31098153547133101</v>
      </c>
    </row>
    <row r="365" spans="1:36" x14ac:dyDescent="0.25">
      <c r="A365" t="s">
        <v>246</v>
      </c>
      <c r="B365" t="s">
        <v>246</v>
      </c>
      <c r="C365" t="s">
        <v>247</v>
      </c>
      <c r="D365">
        <v>2002</v>
      </c>
      <c r="E365">
        <v>200</v>
      </c>
      <c r="F365">
        <f>IF(A364=Emisiones_CO2_CO2eq_LA[[#This Row],[País]],IFERROR(Emisiones_CO2_CO2eq_LA[[#This Row],[Edificios (kilotoneladas CO₂e)]]-E364,0),0)</f>
        <v>0</v>
      </c>
      <c r="G365" s="5">
        <f>IF(A364=Emisiones_CO2_CO2eq_LA[[#This Row],[País]],IFERROR(((Emisiones_CO2_CO2eq_LA[[#This Row],[Edificios (kilotoneladas CO₂e)]]-E364)/E364)*100,0),0)</f>
        <v>0</v>
      </c>
      <c r="H365" s="5">
        <v>3.8321517532094201E-2</v>
      </c>
      <c r="I365">
        <v>230</v>
      </c>
      <c r="J365">
        <f>IF(A364=Emisiones_CO2_CO2eq_LA[[#This Row],[País]],IFERROR(Emisiones_CO2_CO2eq_LA[[#This Row],[Industria (kilotoneladas CO₂e)]]-I364,0),0)</f>
        <v>10</v>
      </c>
      <c r="K365" s="5">
        <f>IF(A364=Emisiones_CO2_CO2eq_LA[[#This Row],[País]],IFERROR(((Emisiones_CO2_CO2eq_LA[[#This Row],[Industria (kilotoneladas CO₂e)]]-I364)/I364)*100,0),0)</f>
        <v>4.5454545454545459</v>
      </c>
      <c r="L365" s="5">
        <v>4.4069745161908397E-2</v>
      </c>
      <c r="M365">
        <v>28890</v>
      </c>
      <c r="N365">
        <f>IF(A364=Emisiones_CO2_CO2eq_LA[[#This Row],[País]],IFERROR(Emisiones_CO2_CO2eq_LA[[#This Row],[UCTUS (kilotoneladas CO₂e)]]-M364,0),0)</f>
        <v>0</v>
      </c>
      <c r="O365" s="5">
        <f>IF(A364=Emisiones_CO2_CO2eq_LA[[#This Row],[País]],IFERROR(((Emisiones_CO2_CO2eq_LA[[#This Row],[UCTUS (kilotoneladas CO₂e)]]-M364)/M364)*100,0),0)</f>
        <v>0</v>
      </c>
      <c r="P365" s="5">
        <v>5.5355432075110098</v>
      </c>
      <c r="Q365">
        <v>0</v>
      </c>
      <c r="R365">
        <f>IF(A364=Emisiones_CO2_CO2eq_LA[[#This Row],[País]],IFERROR(Emisiones_CO2_CO2eq_LA[[#This Row],[Otras Quemas de Combustible (kilotoneladas CO₂e)]]-Q364,0),0)</f>
        <v>0</v>
      </c>
      <c r="S365" s="5">
        <f>IF(A364=Emisiones_CO2_CO2eq_LA[[#This Row],[País]],IFERROR(((Emisiones_CO2_CO2eq_LA[[#This Row],[Otras Quemas de Combustible (kilotoneladas CO₂e)]]-Q364)/Q364)*100,0),0)</f>
        <v>0</v>
      </c>
      <c r="T365" s="6">
        <v>0</v>
      </c>
      <c r="U365">
        <v>1500</v>
      </c>
      <c r="V365">
        <f>IF(A364=Emisiones_CO2_CO2eq_LA[[#This Row],[País]],IFERROR(Emisiones_CO2_CO2eq_LA[[#This Row],[Transporte (kilotoneladas CO₂e)]]-U364,0),0)</f>
        <v>0</v>
      </c>
      <c r="W365" s="5">
        <f>IF(A364=Emisiones_CO2_CO2eq_LA[[#This Row],[País]],IFERROR(((Emisiones_CO2_CO2eq_LA[[#This Row],[Transporte (kilotoneladas CO₂e)]]-U364)/U364)*100,0),0)</f>
        <v>0</v>
      </c>
      <c r="X365" s="5">
        <v>0.287411381490707</v>
      </c>
      <c r="Y365">
        <v>500</v>
      </c>
      <c r="Z365">
        <f>IF(A364=Emisiones_CO2_CO2eq_LA[[#This Row],[País]],IFERROR(Emisiones_CO2_CO2eq_LA[[#This Row],[Manufactura y Construcción (kilotoneladas CO₂e)]]-Y364,0),0)</f>
        <v>100</v>
      </c>
      <c r="AA365" s="5">
        <f>IF(A364=Emisiones_CO2_CO2eq_LA[[#This Row],[País]],IFERROR(((Emisiones_CO2_CO2eq_LA[[#This Row],[Manufactura y Construcción (kilotoneladas CO₂e)]]-Y364)/Y364)*100,0),0)</f>
        <v>25</v>
      </c>
      <c r="AB365" s="5">
        <v>9.5803793830235601E-2</v>
      </c>
      <c r="AC365">
        <v>0</v>
      </c>
      <c r="AD365">
        <f>IF(A364=Emisiones_CO2_CO2eq_LA[[#This Row],[País]],IFERROR(Emisiones_CO2_CO2eq_LA[[#This Row],[Emisiones Fugitivas (kilotoneladas CO₂e)]]-AC364,0),0)</f>
        <v>0</v>
      </c>
      <c r="AE365" s="5">
        <f>IF(A364=Emisiones_CO2_CO2eq_LA[[#This Row],[País]],IFERROR(((Emisiones_CO2_CO2eq_LA[[#This Row],[Emisiones Fugitivas (kilotoneladas CO₂e)]]-AC364)/AC364)*100,0),0)</f>
        <v>0</v>
      </c>
      <c r="AF365" s="5">
        <v>0</v>
      </c>
      <c r="AG365">
        <v>1600</v>
      </c>
      <c r="AH365">
        <f>IF(A364=Emisiones_CO2_CO2eq_LA[[#This Row],[País]],IFERROR(Emisiones_CO2_CO2eq_LA[[#This Row],[Electricidad y Calor (kilotoneladas CO₂e)]]-AG364,0),0)</f>
        <v>0</v>
      </c>
      <c r="AI365" s="5">
        <f>IF(A364=Emisiones_CO2_CO2eq_LA[[#This Row],[País]],IFERROR(((Emisiones_CO2_CO2eq_LA[[#This Row],[Electricidad y Calor (kilotoneladas CO₂e)]]-AG364)/AG364)*100,0),0)</f>
        <v>0</v>
      </c>
      <c r="AJ365" s="5">
        <v>0.306572140256754</v>
      </c>
    </row>
    <row r="366" spans="1:36" x14ac:dyDescent="0.25">
      <c r="A366" t="s">
        <v>246</v>
      </c>
      <c r="B366" t="s">
        <v>246</v>
      </c>
      <c r="C366" t="s">
        <v>247</v>
      </c>
      <c r="D366">
        <v>2003</v>
      </c>
      <c r="E366">
        <v>200</v>
      </c>
      <c r="F366">
        <f>IF(A365=Emisiones_CO2_CO2eq_LA[[#This Row],[País]],IFERROR(Emisiones_CO2_CO2eq_LA[[#This Row],[Edificios (kilotoneladas CO₂e)]]-E365,0),0)</f>
        <v>0</v>
      </c>
      <c r="G366" s="5">
        <f>IF(A365=Emisiones_CO2_CO2eq_LA[[#This Row],[País]],IFERROR(((Emisiones_CO2_CO2eq_LA[[#This Row],[Edificios (kilotoneladas CO₂e)]]-E365)/E365)*100,0),0)</f>
        <v>0</v>
      </c>
      <c r="H366" s="5">
        <v>3.7792894935751997E-2</v>
      </c>
      <c r="I366">
        <v>370</v>
      </c>
      <c r="J366">
        <f>IF(A365=Emisiones_CO2_CO2eq_LA[[#This Row],[País]],IFERROR(Emisiones_CO2_CO2eq_LA[[#This Row],[Industria (kilotoneladas CO₂e)]]-I365,0),0)</f>
        <v>140</v>
      </c>
      <c r="K366" s="5">
        <f>IF(A365=Emisiones_CO2_CO2eq_LA[[#This Row],[País]],IFERROR(((Emisiones_CO2_CO2eq_LA[[#This Row],[Industria (kilotoneladas CO₂e)]]-I365)/I365)*100,0),0)</f>
        <v>60.869565217391312</v>
      </c>
      <c r="L366" s="5">
        <v>6.9916855631141306E-2</v>
      </c>
      <c r="M366">
        <v>28890</v>
      </c>
      <c r="N366">
        <f>IF(A365=Emisiones_CO2_CO2eq_LA[[#This Row],[País]],IFERROR(Emisiones_CO2_CO2eq_LA[[#This Row],[UCTUS (kilotoneladas CO₂e)]]-M365,0),0)</f>
        <v>0</v>
      </c>
      <c r="O366" s="5">
        <f>IF(A365=Emisiones_CO2_CO2eq_LA[[#This Row],[País]],IFERROR(((Emisiones_CO2_CO2eq_LA[[#This Row],[UCTUS (kilotoneladas CO₂e)]]-M365)/M365)*100,0),0)</f>
        <v>0</v>
      </c>
      <c r="P366" s="5">
        <v>5.4591836734693802</v>
      </c>
      <c r="Q366">
        <v>0</v>
      </c>
      <c r="R366">
        <f>IF(A365=Emisiones_CO2_CO2eq_LA[[#This Row],[País]],IFERROR(Emisiones_CO2_CO2eq_LA[[#This Row],[Otras Quemas de Combustible (kilotoneladas CO₂e)]]-Q365,0),0)</f>
        <v>0</v>
      </c>
      <c r="S366" s="5">
        <f>IF(A365=Emisiones_CO2_CO2eq_LA[[#This Row],[País]],IFERROR(((Emisiones_CO2_CO2eq_LA[[#This Row],[Otras Quemas de Combustible (kilotoneladas CO₂e)]]-Q365)/Q365)*100,0),0)</f>
        <v>0</v>
      </c>
      <c r="T366" s="6">
        <v>0</v>
      </c>
      <c r="U366">
        <v>1500</v>
      </c>
      <c r="V366">
        <f>IF(A365=Emisiones_CO2_CO2eq_LA[[#This Row],[País]],IFERROR(Emisiones_CO2_CO2eq_LA[[#This Row],[Transporte (kilotoneladas CO₂e)]]-U365,0),0)</f>
        <v>0</v>
      </c>
      <c r="W366" s="5">
        <f>IF(A365=Emisiones_CO2_CO2eq_LA[[#This Row],[País]],IFERROR(((Emisiones_CO2_CO2eq_LA[[#This Row],[Transporte (kilotoneladas CO₂e)]]-U365)/U365)*100,0),0)</f>
        <v>0</v>
      </c>
      <c r="X366" s="5">
        <v>0.28344671201813998</v>
      </c>
      <c r="Y366">
        <v>600</v>
      </c>
      <c r="Z366">
        <f>IF(A365=Emisiones_CO2_CO2eq_LA[[#This Row],[País]],IFERROR(Emisiones_CO2_CO2eq_LA[[#This Row],[Manufactura y Construcción (kilotoneladas CO₂e)]]-Y365,0),0)</f>
        <v>100</v>
      </c>
      <c r="AA366" s="5">
        <f>IF(A365=Emisiones_CO2_CO2eq_LA[[#This Row],[País]],IFERROR(((Emisiones_CO2_CO2eq_LA[[#This Row],[Manufactura y Construcción (kilotoneladas CO₂e)]]-Y365)/Y365)*100,0),0)</f>
        <v>20</v>
      </c>
      <c r="AB366" s="5">
        <v>0.11337868480725601</v>
      </c>
      <c r="AC366">
        <v>0</v>
      </c>
      <c r="AD366">
        <f>IF(A365=Emisiones_CO2_CO2eq_LA[[#This Row],[País]],IFERROR(Emisiones_CO2_CO2eq_LA[[#This Row],[Emisiones Fugitivas (kilotoneladas CO₂e)]]-AC365,0),0)</f>
        <v>0</v>
      </c>
      <c r="AE366" s="5">
        <f>IF(A365=Emisiones_CO2_CO2eq_LA[[#This Row],[País]],IFERROR(((Emisiones_CO2_CO2eq_LA[[#This Row],[Emisiones Fugitivas (kilotoneladas CO₂e)]]-AC365)/AC365)*100,0),0)</f>
        <v>0</v>
      </c>
      <c r="AF366" s="5">
        <v>0</v>
      </c>
      <c r="AG366">
        <v>1600</v>
      </c>
      <c r="AH366">
        <f>IF(A365=Emisiones_CO2_CO2eq_LA[[#This Row],[País]],IFERROR(Emisiones_CO2_CO2eq_LA[[#This Row],[Electricidad y Calor (kilotoneladas CO₂e)]]-AG365,0),0)</f>
        <v>0</v>
      </c>
      <c r="AI366" s="5">
        <f>IF(A365=Emisiones_CO2_CO2eq_LA[[#This Row],[País]],IFERROR(((Emisiones_CO2_CO2eq_LA[[#This Row],[Electricidad y Calor (kilotoneladas CO₂e)]]-AG365)/AG365)*100,0),0)</f>
        <v>0</v>
      </c>
      <c r="AJ366" s="5">
        <v>0.30234315948601598</v>
      </c>
    </row>
    <row r="367" spans="1:36" x14ac:dyDescent="0.25">
      <c r="A367" t="s">
        <v>246</v>
      </c>
      <c r="B367" t="s">
        <v>246</v>
      </c>
      <c r="C367" t="s">
        <v>247</v>
      </c>
      <c r="D367">
        <v>2004</v>
      </c>
      <c r="E367">
        <v>300</v>
      </c>
      <c r="F367">
        <f>IF(A366=Emisiones_CO2_CO2eq_LA[[#This Row],[País]],IFERROR(Emisiones_CO2_CO2eq_LA[[#This Row],[Edificios (kilotoneladas CO₂e)]]-E366,0),0)</f>
        <v>100</v>
      </c>
      <c r="G367" s="5">
        <f>IF(A366=Emisiones_CO2_CO2eq_LA[[#This Row],[País]],IFERROR(((Emisiones_CO2_CO2eq_LA[[#This Row],[Edificios (kilotoneladas CO₂e)]]-E366)/E366)*100,0),0)</f>
        <v>50</v>
      </c>
      <c r="H367" s="5">
        <v>5.5917986952469703E-2</v>
      </c>
      <c r="I367">
        <v>220</v>
      </c>
      <c r="J367">
        <f>IF(A366=Emisiones_CO2_CO2eq_LA[[#This Row],[País]],IFERROR(Emisiones_CO2_CO2eq_LA[[#This Row],[Industria (kilotoneladas CO₂e)]]-I366,0),0)</f>
        <v>-150</v>
      </c>
      <c r="K367" s="5">
        <f>IF(A366=Emisiones_CO2_CO2eq_LA[[#This Row],[País]],IFERROR(((Emisiones_CO2_CO2eq_LA[[#This Row],[Industria (kilotoneladas CO₂e)]]-I366)/I366)*100,0),0)</f>
        <v>-40.54054054054054</v>
      </c>
      <c r="L367" s="5">
        <v>4.1006523765144402E-2</v>
      </c>
      <c r="M367">
        <v>28890</v>
      </c>
      <c r="N367">
        <f>IF(A366=Emisiones_CO2_CO2eq_LA[[#This Row],[País]],IFERROR(Emisiones_CO2_CO2eq_LA[[#This Row],[UCTUS (kilotoneladas CO₂e)]]-M366,0),0)</f>
        <v>0</v>
      </c>
      <c r="O367" s="5">
        <f>IF(A366=Emisiones_CO2_CO2eq_LA[[#This Row],[País]],IFERROR(((Emisiones_CO2_CO2eq_LA[[#This Row],[UCTUS (kilotoneladas CO₂e)]]-M366)/M366)*100,0),0)</f>
        <v>0</v>
      </c>
      <c r="P367" s="5">
        <v>5.3849021435228304</v>
      </c>
      <c r="Q367">
        <v>0</v>
      </c>
      <c r="R367">
        <f>IF(A366=Emisiones_CO2_CO2eq_LA[[#This Row],[País]],IFERROR(Emisiones_CO2_CO2eq_LA[[#This Row],[Otras Quemas de Combustible (kilotoneladas CO₂e)]]-Q366,0),0)</f>
        <v>0</v>
      </c>
      <c r="S367" s="5">
        <f>IF(A366=Emisiones_CO2_CO2eq_LA[[#This Row],[País]],IFERROR(((Emisiones_CO2_CO2eq_LA[[#This Row],[Otras Quemas de Combustible (kilotoneladas CO₂e)]]-Q366)/Q366)*100,0),0)</f>
        <v>0</v>
      </c>
      <c r="T367" s="6">
        <v>0</v>
      </c>
      <c r="U367">
        <v>1500</v>
      </c>
      <c r="V367">
        <f>IF(A366=Emisiones_CO2_CO2eq_LA[[#This Row],[País]],IFERROR(Emisiones_CO2_CO2eq_LA[[#This Row],[Transporte (kilotoneladas CO₂e)]]-U366,0),0)</f>
        <v>0</v>
      </c>
      <c r="W367" s="5">
        <f>IF(A366=Emisiones_CO2_CO2eq_LA[[#This Row],[País]],IFERROR(((Emisiones_CO2_CO2eq_LA[[#This Row],[Transporte (kilotoneladas CO₂e)]]-U366)/U366)*100,0),0)</f>
        <v>0</v>
      </c>
      <c r="X367" s="5">
        <v>0.279589934762348</v>
      </c>
      <c r="Y367">
        <v>600</v>
      </c>
      <c r="Z367">
        <f>IF(A366=Emisiones_CO2_CO2eq_LA[[#This Row],[País]],IFERROR(Emisiones_CO2_CO2eq_LA[[#This Row],[Manufactura y Construcción (kilotoneladas CO₂e)]]-Y366,0),0)</f>
        <v>0</v>
      </c>
      <c r="AA367" s="5">
        <f>IF(A366=Emisiones_CO2_CO2eq_LA[[#This Row],[País]],IFERROR(((Emisiones_CO2_CO2eq_LA[[#This Row],[Manufactura y Construcción (kilotoneladas CO₂e)]]-Y366)/Y366)*100,0),0)</f>
        <v>0</v>
      </c>
      <c r="AB367" s="5">
        <v>0.111835973904939</v>
      </c>
      <c r="AC367">
        <v>0</v>
      </c>
      <c r="AD367">
        <f>IF(A366=Emisiones_CO2_CO2eq_LA[[#This Row],[País]],IFERROR(Emisiones_CO2_CO2eq_LA[[#This Row],[Emisiones Fugitivas (kilotoneladas CO₂e)]]-AC366,0),0)</f>
        <v>0</v>
      </c>
      <c r="AE367" s="5">
        <f>IF(A366=Emisiones_CO2_CO2eq_LA[[#This Row],[País]],IFERROR(((Emisiones_CO2_CO2eq_LA[[#This Row],[Emisiones Fugitivas (kilotoneladas CO₂e)]]-AC366)/AC366)*100,0),0)</f>
        <v>0</v>
      </c>
      <c r="AF367" s="5">
        <v>0</v>
      </c>
      <c r="AG367">
        <v>1700</v>
      </c>
      <c r="AH367">
        <f>IF(A366=Emisiones_CO2_CO2eq_LA[[#This Row],[País]],IFERROR(Emisiones_CO2_CO2eq_LA[[#This Row],[Electricidad y Calor (kilotoneladas CO₂e)]]-AG366,0),0)</f>
        <v>100</v>
      </c>
      <c r="AI367" s="5">
        <f>IF(A366=Emisiones_CO2_CO2eq_LA[[#This Row],[País]],IFERROR(((Emisiones_CO2_CO2eq_LA[[#This Row],[Electricidad y Calor (kilotoneladas CO₂e)]]-AG366)/AG366)*100,0),0)</f>
        <v>6.25</v>
      </c>
      <c r="AJ367" s="5">
        <v>0.31686859273066098</v>
      </c>
    </row>
    <row r="368" spans="1:36" x14ac:dyDescent="0.25">
      <c r="A368" t="s">
        <v>246</v>
      </c>
      <c r="B368" t="s">
        <v>246</v>
      </c>
      <c r="C368" t="s">
        <v>247</v>
      </c>
      <c r="D368">
        <v>2005</v>
      </c>
      <c r="E368">
        <v>300</v>
      </c>
      <c r="F368">
        <f>IF(A367=Emisiones_CO2_CO2eq_LA[[#This Row],[País]],IFERROR(Emisiones_CO2_CO2eq_LA[[#This Row],[Edificios (kilotoneladas CO₂e)]]-E367,0),0)</f>
        <v>0</v>
      </c>
      <c r="G368" s="5">
        <f>IF(A367=Emisiones_CO2_CO2eq_LA[[#This Row],[País]],IFERROR(((Emisiones_CO2_CO2eq_LA[[#This Row],[Edificios (kilotoneladas CO₂e)]]-E367)/E367)*100,0),0)</f>
        <v>0</v>
      </c>
      <c r="H368" s="5">
        <v>5.5157198014340797E-2</v>
      </c>
      <c r="I368">
        <v>220</v>
      </c>
      <c r="J368">
        <f>IF(A367=Emisiones_CO2_CO2eq_LA[[#This Row],[País]],IFERROR(Emisiones_CO2_CO2eq_LA[[#This Row],[Industria (kilotoneladas CO₂e)]]-I367,0),0)</f>
        <v>0</v>
      </c>
      <c r="K368" s="5">
        <f>IF(A367=Emisiones_CO2_CO2eq_LA[[#This Row],[País]],IFERROR(((Emisiones_CO2_CO2eq_LA[[#This Row],[Industria (kilotoneladas CO₂e)]]-I367)/I367)*100,0),0)</f>
        <v>0</v>
      </c>
      <c r="L368" s="5">
        <v>4.0448611877183301E-2</v>
      </c>
      <c r="M368">
        <v>28890</v>
      </c>
      <c r="N368">
        <f>IF(A367=Emisiones_CO2_CO2eq_LA[[#This Row],[País]],IFERROR(Emisiones_CO2_CO2eq_LA[[#This Row],[UCTUS (kilotoneladas CO₂e)]]-M367,0),0)</f>
        <v>0</v>
      </c>
      <c r="O368" s="5">
        <f>IF(A367=Emisiones_CO2_CO2eq_LA[[#This Row],[País]],IFERROR(((Emisiones_CO2_CO2eq_LA[[#This Row],[UCTUS (kilotoneladas CO₂e)]]-M367)/M367)*100,0),0)</f>
        <v>0</v>
      </c>
      <c r="P368" s="5">
        <v>5.3116381687810197</v>
      </c>
      <c r="Q368">
        <v>0</v>
      </c>
      <c r="R368">
        <f>IF(A367=Emisiones_CO2_CO2eq_LA[[#This Row],[País]],IFERROR(Emisiones_CO2_CO2eq_LA[[#This Row],[Otras Quemas de Combustible (kilotoneladas CO₂e)]]-Q367,0),0)</f>
        <v>0</v>
      </c>
      <c r="S368" s="5">
        <f>IF(A367=Emisiones_CO2_CO2eq_LA[[#This Row],[País]],IFERROR(((Emisiones_CO2_CO2eq_LA[[#This Row],[Otras Quemas de Combustible (kilotoneladas CO₂e)]]-Q367)/Q367)*100,0),0)</f>
        <v>0</v>
      </c>
      <c r="T368" s="6">
        <v>0</v>
      </c>
      <c r="U368">
        <v>1500</v>
      </c>
      <c r="V368">
        <f>IF(A367=Emisiones_CO2_CO2eq_LA[[#This Row],[País]],IFERROR(Emisiones_CO2_CO2eq_LA[[#This Row],[Transporte (kilotoneladas CO₂e)]]-U367,0),0)</f>
        <v>0</v>
      </c>
      <c r="W368" s="5">
        <f>IF(A367=Emisiones_CO2_CO2eq_LA[[#This Row],[País]],IFERROR(((Emisiones_CO2_CO2eq_LA[[#This Row],[Transporte (kilotoneladas CO₂e)]]-U367)/U367)*100,0),0)</f>
        <v>0</v>
      </c>
      <c r="X368" s="5">
        <v>0.27578599007170401</v>
      </c>
      <c r="Y368">
        <v>700</v>
      </c>
      <c r="Z368">
        <f>IF(A367=Emisiones_CO2_CO2eq_LA[[#This Row],[País]],IFERROR(Emisiones_CO2_CO2eq_LA[[#This Row],[Manufactura y Construcción (kilotoneladas CO₂e)]]-Y367,0),0)</f>
        <v>100</v>
      </c>
      <c r="AA368" s="5">
        <f>IF(A367=Emisiones_CO2_CO2eq_LA[[#This Row],[País]],IFERROR(((Emisiones_CO2_CO2eq_LA[[#This Row],[Manufactura y Construcción (kilotoneladas CO₂e)]]-Y367)/Y367)*100,0),0)</f>
        <v>16.666666666666664</v>
      </c>
      <c r="AB368" s="5">
        <v>0.12870012870012801</v>
      </c>
      <c r="AC368">
        <v>0</v>
      </c>
      <c r="AD368">
        <f>IF(A367=Emisiones_CO2_CO2eq_LA[[#This Row],[País]],IFERROR(Emisiones_CO2_CO2eq_LA[[#This Row],[Emisiones Fugitivas (kilotoneladas CO₂e)]]-AC367,0),0)</f>
        <v>0</v>
      </c>
      <c r="AE368" s="5">
        <f>IF(A367=Emisiones_CO2_CO2eq_LA[[#This Row],[País]],IFERROR(((Emisiones_CO2_CO2eq_LA[[#This Row],[Emisiones Fugitivas (kilotoneladas CO₂e)]]-AC367)/AC367)*100,0),0)</f>
        <v>0</v>
      </c>
      <c r="AF368" s="5">
        <v>0</v>
      </c>
      <c r="AG368">
        <v>1600</v>
      </c>
      <c r="AH368">
        <f>IF(A367=Emisiones_CO2_CO2eq_LA[[#This Row],[País]],IFERROR(Emisiones_CO2_CO2eq_LA[[#This Row],[Electricidad y Calor (kilotoneladas CO₂e)]]-AG367,0),0)</f>
        <v>-100</v>
      </c>
      <c r="AI368" s="5">
        <f>IF(A367=Emisiones_CO2_CO2eq_LA[[#This Row],[País]],IFERROR(((Emisiones_CO2_CO2eq_LA[[#This Row],[Electricidad y Calor (kilotoneladas CO₂e)]]-AG367)/AG367)*100,0),0)</f>
        <v>-5.8823529411764701</v>
      </c>
      <c r="AJ368" s="5">
        <v>0.29417172274315101</v>
      </c>
    </row>
    <row r="369" spans="1:36" x14ac:dyDescent="0.25">
      <c r="A369" t="s">
        <v>246</v>
      </c>
      <c r="B369" t="s">
        <v>246</v>
      </c>
      <c r="C369" t="s">
        <v>247</v>
      </c>
      <c r="D369">
        <v>2006</v>
      </c>
      <c r="E369">
        <v>300</v>
      </c>
      <c r="F369">
        <f>IF(A368=Emisiones_CO2_CO2eq_LA[[#This Row],[País]],IFERROR(Emisiones_CO2_CO2eq_LA[[#This Row],[Edificios (kilotoneladas CO₂e)]]-E368,0),0)</f>
        <v>0</v>
      </c>
      <c r="G369" s="5">
        <f>IF(A368=Emisiones_CO2_CO2eq_LA[[#This Row],[País]],IFERROR(((Emisiones_CO2_CO2eq_LA[[#This Row],[Edificios (kilotoneladas CO₂e)]]-E368)/E368)*100,0),0)</f>
        <v>0</v>
      </c>
      <c r="H369" s="5">
        <v>5.4406964091403699E-2</v>
      </c>
      <c r="I369">
        <v>220</v>
      </c>
      <c r="J369">
        <f>IF(A368=Emisiones_CO2_CO2eq_LA[[#This Row],[País]],IFERROR(Emisiones_CO2_CO2eq_LA[[#This Row],[Industria (kilotoneladas CO₂e)]]-I368,0),0)</f>
        <v>0</v>
      </c>
      <c r="K369" s="5">
        <f>IF(A368=Emisiones_CO2_CO2eq_LA[[#This Row],[País]],IFERROR(((Emisiones_CO2_CO2eq_LA[[#This Row],[Industria (kilotoneladas CO₂e)]]-I368)/I368)*100,0),0)</f>
        <v>0</v>
      </c>
      <c r="L369" s="5">
        <v>3.9898440333696002E-2</v>
      </c>
      <c r="M369">
        <v>28850</v>
      </c>
      <c r="N369">
        <f>IF(A368=Emisiones_CO2_CO2eq_LA[[#This Row],[País]],IFERROR(Emisiones_CO2_CO2eq_LA[[#This Row],[UCTUS (kilotoneladas CO₂e)]]-M368,0),0)</f>
        <v>-40</v>
      </c>
      <c r="O369" s="5">
        <f>IF(A368=Emisiones_CO2_CO2eq_LA[[#This Row],[País]],IFERROR(((Emisiones_CO2_CO2eq_LA[[#This Row],[UCTUS (kilotoneladas CO₂e)]]-M368)/M368)*100,0),0)</f>
        <v>-0.13845621322256838</v>
      </c>
      <c r="P369" s="5">
        <v>5.2321363801233201</v>
      </c>
      <c r="Q369">
        <v>0</v>
      </c>
      <c r="R369">
        <f>IF(A368=Emisiones_CO2_CO2eq_LA[[#This Row],[País]],IFERROR(Emisiones_CO2_CO2eq_LA[[#This Row],[Otras Quemas de Combustible (kilotoneladas CO₂e)]]-Q368,0),0)</f>
        <v>0</v>
      </c>
      <c r="S369" s="5">
        <f>IF(A368=Emisiones_CO2_CO2eq_LA[[#This Row],[País]],IFERROR(((Emisiones_CO2_CO2eq_LA[[#This Row],[Otras Quemas de Combustible (kilotoneladas CO₂e)]]-Q368)/Q368)*100,0),0)</f>
        <v>0</v>
      </c>
      <c r="T369" s="6">
        <v>0</v>
      </c>
      <c r="U369">
        <v>1500</v>
      </c>
      <c r="V369">
        <f>IF(A368=Emisiones_CO2_CO2eq_LA[[#This Row],[País]],IFERROR(Emisiones_CO2_CO2eq_LA[[#This Row],[Transporte (kilotoneladas CO₂e)]]-U368,0),0)</f>
        <v>0</v>
      </c>
      <c r="W369" s="5">
        <f>IF(A368=Emisiones_CO2_CO2eq_LA[[#This Row],[País]],IFERROR(((Emisiones_CO2_CO2eq_LA[[#This Row],[Transporte (kilotoneladas CO₂e)]]-U368)/U368)*100,0),0)</f>
        <v>0</v>
      </c>
      <c r="X369" s="5">
        <v>0.27203482045701799</v>
      </c>
      <c r="Y369">
        <v>700</v>
      </c>
      <c r="Z369">
        <f>IF(A368=Emisiones_CO2_CO2eq_LA[[#This Row],[País]],IFERROR(Emisiones_CO2_CO2eq_LA[[#This Row],[Manufactura y Construcción (kilotoneladas CO₂e)]]-Y368,0),0)</f>
        <v>0</v>
      </c>
      <c r="AA369" s="5">
        <f>IF(A368=Emisiones_CO2_CO2eq_LA[[#This Row],[País]],IFERROR(((Emisiones_CO2_CO2eq_LA[[#This Row],[Manufactura y Construcción (kilotoneladas CO₂e)]]-Y368)/Y368)*100,0),0)</f>
        <v>0</v>
      </c>
      <c r="AB369" s="5">
        <v>0.12694958287994099</v>
      </c>
      <c r="AC369">
        <v>0</v>
      </c>
      <c r="AD369">
        <f>IF(A368=Emisiones_CO2_CO2eq_LA[[#This Row],[País]],IFERROR(Emisiones_CO2_CO2eq_LA[[#This Row],[Emisiones Fugitivas (kilotoneladas CO₂e)]]-AC368,0),0)</f>
        <v>0</v>
      </c>
      <c r="AE369" s="5">
        <f>IF(A368=Emisiones_CO2_CO2eq_LA[[#This Row],[País]],IFERROR(((Emisiones_CO2_CO2eq_LA[[#This Row],[Emisiones Fugitivas (kilotoneladas CO₂e)]]-AC368)/AC368)*100,0),0)</f>
        <v>0</v>
      </c>
      <c r="AF369" s="5">
        <v>0</v>
      </c>
      <c r="AG369">
        <v>1600</v>
      </c>
      <c r="AH369">
        <f>IF(A368=Emisiones_CO2_CO2eq_LA[[#This Row],[País]],IFERROR(Emisiones_CO2_CO2eq_LA[[#This Row],[Electricidad y Calor (kilotoneladas CO₂e)]]-AG368,0),0)</f>
        <v>0</v>
      </c>
      <c r="AI369" s="5">
        <f>IF(A368=Emisiones_CO2_CO2eq_LA[[#This Row],[País]],IFERROR(((Emisiones_CO2_CO2eq_LA[[#This Row],[Electricidad y Calor (kilotoneladas CO₂e)]]-AG368)/AG368)*100,0),0)</f>
        <v>0</v>
      </c>
      <c r="AJ369" s="5">
        <v>0.29017047515415301</v>
      </c>
    </row>
    <row r="370" spans="1:36" x14ac:dyDescent="0.25">
      <c r="A370" t="s">
        <v>246</v>
      </c>
      <c r="B370" t="s">
        <v>246</v>
      </c>
      <c r="C370" t="s">
        <v>247</v>
      </c>
      <c r="D370">
        <v>2007</v>
      </c>
      <c r="E370">
        <v>300</v>
      </c>
      <c r="F370">
        <f>IF(A369=Emisiones_CO2_CO2eq_LA[[#This Row],[País]],IFERROR(Emisiones_CO2_CO2eq_LA[[#This Row],[Edificios (kilotoneladas CO₂e)]]-E369,0),0)</f>
        <v>0</v>
      </c>
      <c r="G370" s="5">
        <f>IF(A369=Emisiones_CO2_CO2eq_LA[[#This Row],[País]],IFERROR(((Emisiones_CO2_CO2eq_LA[[#This Row],[Edificios (kilotoneladas CO₂e)]]-E369)/E369)*100,0),0)</f>
        <v>0</v>
      </c>
      <c r="H370" s="5">
        <v>5.36672629695885E-2</v>
      </c>
      <c r="I370">
        <v>210</v>
      </c>
      <c r="J370">
        <f>IF(A369=Emisiones_CO2_CO2eq_LA[[#This Row],[País]],IFERROR(Emisiones_CO2_CO2eq_LA[[#This Row],[Industria (kilotoneladas CO₂e)]]-I369,0),0)</f>
        <v>-10</v>
      </c>
      <c r="K370" s="5">
        <f>IF(A369=Emisiones_CO2_CO2eq_LA[[#This Row],[País]],IFERROR(((Emisiones_CO2_CO2eq_LA[[#This Row],[Industria (kilotoneladas CO₂e)]]-I369)/I369)*100,0),0)</f>
        <v>-4.5454545454545459</v>
      </c>
      <c r="L370" s="5">
        <v>3.7567084078711899E-2</v>
      </c>
      <c r="M370">
        <v>28850</v>
      </c>
      <c r="N370">
        <f>IF(A369=Emisiones_CO2_CO2eq_LA[[#This Row],[País]],IFERROR(Emisiones_CO2_CO2eq_LA[[#This Row],[UCTUS (kilotoneladas CO₂e)]]-M369,0),0)</f>
        <v>0</v>
      </c>
      <c r="O370" s="5">
        <f>IF(A369=Emisiones_CO2_CO2eq_LA[[#This Row],[País]],IFERROR(((Emisiones_CO2_CO2eq_LA[[#This Row],[UCTUS (kilotoneladas CO₂e)]]-M369)/M369)*100,0),0)</f>
        <v>0</v>
      </c>
      <c r="P370" s="5">
        <v>5.1610017889087603</v>
      </c>
      <c r="Q370">
        <v>100</v>
      </c>
      <c r="R370">
        <f>IF(A369=Emisiones_CO2_CO2eq_LA[[#This Row],[País]],IFERROR(Emisiones_CO2_CO2eq_LA[[#This Row],[Otras Quemas de Combustible (kilotoneladas CO₂e)]]-Q369,0),0)</f>
        <v>100</v>
      </c>
      <c r="S370" s="5">
        <f>IF(A369=Emisiones_CO2_CO2eq_LA[[#This Row],[País]],IFERROR(((Emisiones_CO2_CO2eq_LA[[#This Row],[Otras Quemas de Combustible (kilotoneladas CO₂e)]]-Q369)/Q369)*100,0),0)</f>
        <v>0</v>
      </c>
      <c r="T370" s="5">
        <v>0.02</v>
      </c>
      <c r="U370">
        <v>1600</v>
      </c>
      <c r="V370">
        <f>IF(A369=Emisiones_CO2_CO2eq_LA[[#This Row],[País]],IFERROR(Emisiones_CO2_CO2eq_LA[[#This Row],[Transporte (kilotoneladas CO₂e)]]-U369,0),0)</f>
        <v>100</v>
      </c>
      <c r="W370" s="5">
        <f>IF(A369=Emisiones_CO2_CO2eq_LA[[#This Row],[País]],IFERROR(((Emisiones_CO2_CO2eq_LA[[#This Row],[Transporte (kilotoneladas CO₂e)]]-U369)/U369)*100,0),0)</f>
        <v>6.666666666666667</v>
      </c>
      <c r="X370" s="5">
        <v>0.28622540250447198</v>
      </c>
      <c r="Y370">
        <v>600</v>
      </c>
      <c r="Z370">
        <f>IF(A369=Emisiones_CO2_CO2eq_LA[[#This Row],[País]],IFERROR(Emisiones_CO2_CO2eq_LA[[#This Row],[Manufactura y Construcción (kilotoneladas CO₂e)]]-Y369,0),0)</f>
        <v>-100</v>
      </c>
      <c r="AA370" s="5">
        <f>IF(A369=Emisiones_CO2_CO2eq_LA[[#This Row],[País]],IFERROR(((Emisiones_CO2_CO2eq_LA[[#This Row],[Manufactura y Construcción (kilotoneladas CO₂e)]]-Y369)/Y369)*100,0),0)</f>
        <v>-14.285714285714285</v>
      </c>
      <c r="AB370" s="5">
        <v>0.107334525939177</v>
      </c>
      <c r="AC370">
        <v>0</v>
      </c>
      <c r="AD370">
        <f>IF(A369=Emisiones_CO2_CO2eq_LA[[#This Row],[País]],IFERROR(Emisiones_CO2_CO2eq_LA[[#This Row],[Emisiones Fugitivas (kilotoneladas CO₂e)]]-AC369,0),0)</f>
        <v>0</v>
      </c>
      <c r="AE370" s="5">
        <f>IF(A369=Emisiones_CO2_CO2eq_LA[[#This Row],[País]],IFERROR(((Emisiones_CO2_CO2eq_LA[[#This Row],[Emisiones Fugitivas (kilotoneladas CO₂e)]]-AC369)/AC369)*100,0),0)</f>
        <v>0</v>
      </c>
      <c r="AF370" s="5">
        <v>0</v>
      </c>
      <c r="AG370">
        <v>1800</v>
      </c>
      <c r="AH370">
        <f>IF(A369=Emisiones_CO2_CO2eq_LA[[#This Row],[País]],IFERROR(Emisiones_CO2_CO2eq_LA[[#This Row],[Electricidad y Calor (kilotoneladas CO₂e)]]-AG369,0),0)</f>
        <v>200</v>
      </c>
      <c r="AI370" s="5">
        <f>IF(A369=Emisiones_CO2_CO2eq_LA[[#This Row],[País]],IFERROR(((Emisiones_CO2_CO2eq_LA[[#This Row],[Electricidad y Calor (kilotoneladas CO₂e)]]-AG369)/AG369)*100,0),0)</f>
        <v>12.5</v>
      </c>
      <c r="AJ370" s="5">
        <v>0.32200357781753097</v>
      </c>
    </row>
    <row r="371" spans="1:36" x14ac:dyDescent="0.25">
      <c r="A371" t="s">
        <v>246</v>
      </c>
      <c r="B371" t="s">
        <v>246</v>
      </c>
      <c r="C371" t="s">
        <v>247</v>
      </c>
      <c r="D371">
        <v>2008</v>
      </c>
      <c r="E371">
        <v>300</v>
      </c>
      <c r="F371">
        <f>IF(A370=Emisiones_CO2_CO2eq_LA[[#This Row],[País]],IFERROR(Emisiones_CO2_CO2eq_LA[[#This Row],[Edificios (kilotoneladas CO₂e)]]-E370,0),0)</f>
        <v>0</v>
      </c>
      <c r="G371" s="5">
        <f>IF(A370=Emisiones_CO2_CO2eq_LA[[#This Row],[País]],IFERROR(((Emisiones_CO2_CO2eq_LA[[#This Row],[Edificios (kilotoneladas CO₂e)]]-E370)/E370)*100,0),0)</f>
        <v>0</v>
      </c>
      <c r="H371" s="5">
        <v>5.2938062466913703E-2</v>
      </c>
      <c r="I371">
        <v>210</v>
      </c>
      <c r="J371">
        <f>IF(A370=Emisiones_CO2_CO2eq_LA[[#This Row],[País]],IFERROR(Emisiones_CO2_CO2eq_LA[[#This Row],[Industria (kilotoneladas CO₂e)]]-I370,0),0)</f>
        <v>0</v>
      </c>
      <c r="K371" s="5">
        <f>IF(A370=Emisiones_CO2_CO2eq_LA[[#This Row],[País]],IFERROR(((Emisiones_CO2_CO2eq_LA[[#This Row],[Industria (kilotoneladas CO₂e)]]-I370)/I370)*100,0),0)</f>
        <v>0</v>
      </c>
      <c r="L371" s="5">
        <v>3.7056643726839499E-2</v>
      </c>
      <c r="M371">
        <v>28850</v>
      </c>
      <c r="N371">
        <f>IF(A370=Emisiones_CO2_CO2eq_LA[[#This Row],[País]],IFERROR(Emisiones_CO2_CO2eq_LA[[#This Row],[UCTUS (kilotoneladas CO₂e)]]-M370,0),0)</f>
        <v>0</v>
      </c>
      <c r="O371" s="5">
        <f>IF(A370=Emisiones_CO2_CO2eq_LA[[#This Row],[País]],IFERROR(((Emisiones_CO2_CO2eq_LA[[#This Row],[UCTUS (kilotoneladas CO₂e)]]-M370)/M370)*100,0),0)</f>
        <v>0</v>
      </c>
      <c r="P371" s="5">
        <v>5.0908770072348597</v>
      </c>
      <c r="Q371">
        <v>100</v>
      </c>
      <c r="R371">
        <f>IF(A370=Emisiones_CO2_CO2eq_LA[[#This Row],[País]],IFERROR(Emisiones_CO2_CO2eq_LA[[#This Row],[Otras Quemas de Combustible (kilotoneladas CO₂e)]]-Q370,0),0)</f>
        <v>0</v>
      </c>
      <c r="S371" s="5">
        <f>IF(A370=Emisiones_CO2_CO2eq_LA[[#This Row],[País]],IFERROR(((Emisiones_CO2_CO2eq_LA[[#This Row],[Otras Quemas de Combustible (kilotoneladas CO₂e)]]-Q370)/Q370)*100,0),0)</f>
        <v>0</v>
      </c>
      <c r="T371" s="5">
        <v>0.02</v>
      </c>
      <c r="U371">
        <v>1500</v>
      </c>
      <c r="V371">
        <f>IF(A370=Emisiones_CO2_CO2eq_LA[[#This Row],[País]],IFERROR(Emisiones_CO2_CO2eq_LA[[#This Row],[Transporte (kilotoneladas CO₂e)]]-U370,0),0)</f>
        <v>-100</v>
      </c>
      <c r="W371" s="5">
        <f>IF(A370=Emisiones_CO2_CO2eq_LA[[#This Row],[País]],IFERROR(((Emisiones_CO2_CO2eq_LA[[#This Row],[Transporte (kilotoneladas CO₂e)]]-U370)/U370)*100,0),0)</f>
        <v>-6.25</v>
      </c>
      <c r="X371" s="5">
        <v>0.26469031233456802</v>
      </c>
      <c r="Y371">
        <v>600</v>
      </c>
      <c r="Z371">
        <f>IF(A370=Emisiones_CO2_CO2eq_LA[[#This Row],[País]],IFERROR(Emisiones_CO2_CO2eq_LA[[#This Row],[Manufactura y Construcción (kilotoneladas CO₂e)]]-Y370,0),0)</f>
        <v>0</v>
      </c>
      <c r="AA371" s="5">
        <f>IF(A370=Emisiones_CO2_CO2eq_LA[[#This Row],[País]],IFERROR(((Emisiones_CO2_CO2eq_LA[[#This Row],[Manufactura y Construcción (kilotoneladas CO₂e)]]-Y370)/Y370)*100,0),0)</f>
        <v>0</v>
      </c>
      <c r="AB371" s="5">
        <v>0.105876124933827</v>
      </c>
      <c r="AC371">
        <v>0</v>
      </c>
      <c r="AD371">
        <f>IF(A370=Emisiones_CO2_CO2eq_LA[[#This Row],[País]],IFERROR(Emisiones_CO2_CO2eq_LA[[#This Row],[Emisiones Fugitivas (kilotoneladas CO₂e)]]-AC370,0),0)</f>
        <v>0</v>
      </c>
      <c r="AE371" s="5">
        <f>IF(A370=Emisiones_CO2_CO2eq_LA[[#This Row],[País]],IFERROR(((Emisiones_CO2_CO2eq_LA[[#This Row],[Emisiones Fugitivas (kilotoneladas CO₂e)]]-AC370)/AC370)*100,0),0)</f>
        <v>0</v>
      </c>
      <c r="AF371" s="5">
        <v>0</v>
      </c>
      <c r="AG371">
        <v>1700</v>
      </c>
      <c r="AH371">
        <f>IF(A370=Emisiones_CO2_CO2eq_LA[[#This Row],[País]],IFERROR(Emisiones_CO2_CO2eq_LA[[#This Row],[Electricidad y Calor (kilotoneladas CO₂e)]]-AG370,0),0)</f>
        <v>-100</v>
      </c>
      <c r="AI371" s="5">
        <f>IF(A370=Emisiones_CO2_CO2eq_LA[[#This Row],[País]],IFERROR(((Emisiones_CO2_CO2eq_LA[[#This Row],[Electricidad y Calor (kilotoneladas CO₂e)]]-AG370)/AG370)*100,0),0)</f>
        <v>-5.5555555555555554</v>
      </c>
      <c r="AJ371" s="5">
        <v>0.299982353979177</v>
      </c>
    </row>
    <row r="372" spans="1:36" x14ac:dyDescent="0.25">
      <c r="A372" t="s">
        <v>246</v>
      </c>
      <c r="B372" t="s">
        <v>246</v>
      </c>
      <c r="C372" t="s">
        <v>247</v>
      </c>
      <c r="D372">
        <v>2009</v>
      </c>
      <c r="E372">
        <v>300</v>
      </c>
      <c r="F372">
        <f>IF(A371=Emisiones_CO2_CO2eq_LA[[#This Row],[País]],IFERROR(Emisiones_CO2_CO2eq_LA[[#This Row],[Edificios (kilotoneladas CO₂e)]]-E371,0),0)</f>
        <v>0</v>
      </c>
      <c r="G372" s="5">
        <f>IF(A371=Emisiones_CO2_CO2eq_LA[[#This Row],[País]],IFERROR(((Emisiones_CO2_CO2eq_LA[[#This Row],[Edificios (kilotoneladas CO₂e)]]-E371)/E371)*100,0),0)</f>
        <v>0</v>
      </c>
      <c r="H372" s="5">
        <v>5.2210233205708299E-2</v>
      </c>
      <c r="I372">
        <v>210</v>
      </c>
      <c r="J372">
        <f>IF(A371=Emisiones_CO2_CO2eq_LA[[#This Row],[País]],IFERROR(Emisiones_CO2_CO2eq_LA[[#This Row],[Industria (kilotoneladas CO₂e)]]-I371,0),0)</f>
        <v>0</v>
      </c>
      <c r="K372" s="5">
        <f>IF(A371=Emisiones_CO2_CO2eq_LA[[#This Row],[País]],IFERROR(((Emisiones_CO2_CO2eq_LA[[#This Row],[Industria (kilotoneladas CO₂e)]]-I371)/I371)*100,0),0)</f>
        <v>0</v>
      </c>
      <c r="L372" s="5">
        <v>3.6547163243995803E-2</v>
      </c>
      <c r="M372">
        <v>28850</v>
      </c>
      <c r="N372">
        <f>IF(A371=Emisiones_CO2_CO2eq_LA[[#This Row],[País]],IFERROR(Emisiones_CO2_CO2eq_LA[[#This Row],[UCTUS (kilotoneladas CO₂e)]]-M371,0),0)</f>
        <v>0</v>
      </c>
      <c r="O372" s="5">
        <f>IF(A371=Emisiones_CO2_CO2eq_LA[[#This Row],[País]],IFERROR(((Emisiones_CO2_CO2eq_LA[[#This Row],[UCTUS (kilotoneladas CO₂e)]]-M371)/M371)*100,0),0)</f>
        <v>0</v>
      </c>
      <c r="P372" s="5">
        <v>5.0208840932822802</v>
      </c>
      <c r="Q372">
        <v>0</v>
      </c>
      <c r="R372">
        <f>IF(A371=Emisiones_CO2_CO2eq_LA[[#This Row],[País]],IFERROR(Emisiones_CO2_CO2eq_LA[[#This Row],[Otras Quemas de Combustible (kilotoneladas CO₂e)]]-Q371,0),0)</f>
        <v>-100</v>
      </c>
      <c r="S372" s="5">
        <f>IF(A371=Emisiones_CO2_CO2eq_LA[[#This Row],[País]],IFERROR(((Emisiones_CO2_CO2eq_LA[[#This Row],[Otras Quemas de Combustible (kilotoneladas CO₂e)]]-Q371)/Q371)*100,0),0)</f>
        <v>-100</v>
      </c>
      <c r="T372" s="6">
        <v>0</v>
      </c>
      <c r="U372">
        <v>1500</v>
      </c>
      <c r="V372">
        <f>IF(A371=Emisiones_CO2_CO2eq_LA[[#This Row],[País]],IFERROR(Emisiones_CO2_CO2eq_LA[[#This Row],[Transporte (kilotoneladas CO₂e)]]-U371,0),0)</f>
        <v>0</v>
      </c>
      <c r="W372" s="5">
        <f>IF(A371=Emisiones_CO2_CO2eq_LA[[#This Row],[País]],IFERROR(((Emisiones_CO2_CO2eq_LA[[#This Row],[Transporte (kilotoneladas CO₂e)]]-U371)/U371)*100,0),0)</f>
        <v>0</v>
      </c>
      <c r="X372" s="5">
        <v>0.261051166028541</v>
      </c>
      <c r="Y372">
        <v>500</v>
      </c>
      <c r="Z372">
        <f>IF(A371=Emisiones_CO2_CO2eq_LA[[#This Row],[País]],IFERROR(Emisiones_CO2_CO2eq_LA[[#This Row],[Manufactura y Construcción (kilotoneladas CO₂e)]]-Y371,0),0)</f>
        <v>-100</v>
      </c>
      <c r="AA372" s="5">
        <f>IF(A371=Emisiones_CO2_CO2eq_LA[[#This Row],[País]],IFERROR(((Emisiones_CO2_CO2eq_LA[[#This Row],[Manufactura y Construcción (kilotoneladas CO₂e)]]-Y371)/Y371)*100,0),0)</f>
        <v>-16.666666666666664</v>
      </c>
      <c r="AB372" s="5">
        <v>8.7017055342847094E-2</v>
      </c>
      <c r="AC372">
        <v>0</v>
      </c>
      <c r="AD372">
        <f>IF(A371=Emisiones_CO2_CO2eq_LA[[#This Row],[País]],IFERROR(Emisiones_CO2_CO2eq_LA[[#This Row],[Emisiones Fugitivas (kilotoneladas CO₂e)]]-AC371,0),0)</f>
        <v>0</v>
      </c>
      <c r="AE372" s="5">
        <f>IF(A371=Emisiones_CO2_CO2eq_LA[[#This Row],[País]],IFERROR(((Emisiones_CO2_CO2eq_LA[[#This Row],[Emisiones Fugitivas (kilotoneladas CO₂e)]]-AC371)/AC371)*100,0),0)</f>
        <v>0</v>
      </c>
      <c r="AF372" s="5">
        <v>0</v>
      </c>
      <c r="AG372">
        <v>1700</v>
      </c>
      <c r="AH372">
        <f>IF(A371=Emisiones_CO2_CO2eq_LA[[#This Row],[País]],IFERROR(Emisiones_CO2_CO2eq_LA[[#This Row],[Electricidad y Calor (kilotoneladas CO₂e)]]-AG371,0),0)</f>
        <v>0</v>
      </c>
      <c r="AI372" s="5">
        <f>IF(A371=Emisiones_CO2_CO2eq_LA[[#This Row],[País]],IFERROR(((Emisiones_CO2_CO2eq_LA[[#This Row],[Electricidad y Calor (kilotoneladas CO₂e)]]-AG371)/AG371)*100,0),0)</f>
        <v>0</v>
      </c>
      <c r="AJ372" s="5">
        <v>0.29585798816567999</v>
      </c>
    </row>
    <row r="373" spans="1:36" x14ac:dyDescent="0.25">
      <c r="A373" t="s">
        <v>246</v>
      </c>
      <c r="B373" t="s">
        <v>246</v>
      </c>
      <c r="C373" t="s">
        <v>247</v>
      </c>
      <c r="D373">
        <v>2010</v>
      </c>
      <c r="E373">
        <v>400</v>
      </c>
      <c r="F373">
        <f>IF(A372=Emisiones_CO2_CO2eq_LA[[#This Row],[País]],IFERROR(Emisiones_CO2_CO2eq_LA[[#This Row],[Edificios (kilotoneladas CO₂e)]]-E372,0),0)</f>
        <v>100</v>
      </c>
      <c r="G373" s="5">
        <f>IF(A372=Emisiones_CO2_CO2eq_LA[[#This Row],[País]],IFERROR(((Emisiones_CO2_CO2eq_LA[[#This Row],[Edificios (kilotoneladas CO₂e)]]-E372)/E372)*100,0),0)</f>
        <v>33.333333333333329</v>
      </c>
      <c r="H373" s="5">
        <v>6.8681318681318604E-2</v>
      </c>
      <c r="I373">
        <v>240</v>
      </c>
      <c r="J373">
        <f>IF(A372=Emisiones_CO2_CO2eq_LA[[#This Row],[País]],IFERROR(Emisiones_CO2_CO2eq_LA[[#This Row],[Industria (kilotoneladas CO₂e)]]-I372,0),0)</f>
        <v>30</v>
      </c>
      <c r="K373" s="5">
        <f>IF(A372=Emisiones_CO2_CO2eq_LA[[#This Row],[País]],IFERROR(((Emisiones_CO2_CO2eq_LA[[#This Row],[Industria (kilotoneladas CO₂e)]]-I372)/I372)*100,0),0)</f>
        <v>14.285714285714285</v>
      </c>
      <c r="L373" s="5">
        <v>4.1208791208791201E-2</v>
      </c>
      <c r="M373">
        <v>28850</v>
      </c>
      <c r="N373">
        <f>IF(A372=Emisiones_CO2_CO2eq_LA[[#This Row],[País]],IFERROR(Emisiones_CO2_CO2eq_LA[[#This Row],[UCTUS (kilotoneladas CO₂e)]]-M372,0),0)</f>
        <v>0</v>
      </c>
      <c r="O373" s="5">
        <f>IF(A372=Emisiones_CO2_CO2eq_LA[[#This Row],[País]],IFERROR(((Emisiones_CO2_CO2eq_LA[[#This Row],[UCTUS (kilotoneladas CO₂e)]]-M372)/M372)*100,0),0)</f>
        <v>0</v>
      </c>
      <c r="P373" s="5">
        <v>4.9536401098901104</v>
      </c>
      <c r="Q373">
        <v>0</v>
      </c>
      <c r="R373">
        <f>IF(A372=Emisiones_CO2_CO2eq_LA[[#This Row],[País]],IFERROR(Emisiones_CO2_CO2eq_LA[[#This Row],[Otras Quemas de Combustible (kilotoneladas CO₂e)]]-Q372,0),0)</f>
        <v>0</v>
      </c>
      <c r="S373" s="5">
        <f>IF(A372=Emisiones_CO2_CO2eq_LA[[#This Row],[País]],IFERROR(((Emisiones_CO2_CO2eq_LA[[#This Row],[Otras Quemas de Combustible (kilotoneladas CO₂e)]]-Q372)/Q372)*100,0),0)</f>
        <v>0</v>
      </c>
      <c r="T373" s="6">
        <v>0</v>
      </c>
      <c r="U373">
        <v>1600</v>
      </c>
      <c r="V373">
        <f>IF(A372=Emisiones_CO2_CO2eq_LA[[#This Row],[País]],IFERROR(Emisiones_CO2_CO2eq_LA[[#This Row],[Transporte (kilotoneladas CO₂e)]]-U372,0),0)</f>
        <v>100</v>
      </c>
      <c r="W373" s="5">
        <f>IF(A372=Emisiones_CO2_CO2eq_LA[[#This Row],[País]],IFERROR(((Emisiones_CO2_CO2eq_LA[[#This Row],[Transporte (kilotoneladas CO₂e)]]-U372)/U372)*100,0),0)</f>
        <v>6.666666666666667</v>
      </c>
      <c r="X373" s="5">
        <v>0.27472527472527403</v>
      </c>
      <c r="Y373">
        <v>500</v>
      </c>
      <c r="Z373">
        <f>IF(A372=Emisiones_CO2_CO2eq_LA[[#This Row],[País]],IFERROR(Emisiones_CO2_CO2eq_LA[[#This Row],[Manufactura y Construcción (kilotoneladas CO₂e)]]-Y372,0),0)</f>
        <v>0</v>
      </c>
      <c r="AA373" s="5">
        <f>IF(A372=Emisiones_CO2_CO2eq_LA[[#This Row],[País]],IFERROR(((Emisiones_CO2_CO2eq_LA[[#This Row],[Manufactura y Construcción (kilotoneladas CO₂e)]]-Y372)/Y372)*100,0),0)</f>
        <v>0</v>
      </c>
      <c r="AB373" s="5">
        <v>8.5851648351648296E-2</v>
      </c>
      <c r="AC373">
        <v>0</v>
      </c>
      <c r="AD373">
        <f>IF(A372=Emisiones_CO2_CO2eq_LA[[#This Row],[País]],IFERROR(Emisiones_CO2_CO2eq_LA[[#This Row],[Emisiones Fugitivas (kilotoneladas CO₂e)]]-AC372,0),0)</f>
        <v>0</v>
      </c>
      <c r="AE373" s="5">
        <f>IF(A372=Emisiones_CO2_CO2eq_LA[[#This Row],[País]],IFERROR(((Emisiones_CO2_CO2eq_LA[[#This Row],[Emisiones Fugitivas (kilotoneladas CO₂e)]]-AC372)/AC372)*100,0),0)</f>
        <v>0</v>
      </c>
      <c r="AF373" s="5">
        <v>0</v>
      </c>
      <c r="AG373">
        <v>1800</v>
      </c>
      <c r="AH373">
        <f>IF(A372=Emisiones_CO2_CO2eq_LA[[#This Row],[País]],IFERROR(Emisiones_CO2_CO2eq_LA[[#This Row],[Electricidad y Calor (kilotoneladas CO₂e)]]-AG372,0),0)</f>
        <v>100</v>
      </c>
      <c r="AI373" s="5">
        <f>IF(A372=Emisiones_CO2_CO2eq_LA[[#This Row],[País]],IFERROR(((Emisiones_CO2_CO2eq_LA[[#This Row],[Electricidad y Calor (kilotoneladas CO₂e)]]-AG372)/AG372)*100,0),0)</f>
        <v>5.8823529411764701</v>
      </c>
      <c r="AJ373" s="5">
        <v>0.30906593406593402</v>
      </c>
    </row>
    <row r="374" spans="1:36" x14ac:dyDescent="0.25">
      <c r="A374" t="s">
        <v>246</v>
      </c>
      <c r="B374" t="s">
        <v>246</v>
      </c>
      <c r="C374" t="s">
        <v>247</v>
      </c>
      <c r="D374">
        <v>2011</v>
      </c>
      <c r="E374">
        <v>400</v>
      </c>
      <c r="F374">
        <f>IF(A373=Emisiones_CO2_CO2eq_LA[[#This Row],[País]],IFERROR(Emisiones_CO2_CO2eq_LA[[#This Row],[Edificios (kilotoneladas CO₂e)]]-E373,0),0)</f>
        <v>0</v>
      </c>
      <c r="G374" s="5">
        <f>IF(A373=Emisiones_CO2_CO2eq_LA[[#This Row],[País]],IFERROR(((Emisiones_CO2_CO2eq_LA[[#This Row],[Edificios (kilotoneladas CO₂e)]]-E373)/E373)*100,0),0)</f>
        <v>0</v>
      </c>
      <c r="H374" s="5">
        <v>6.77621548365238E-2</v>
      </c>
      <c r="I374">
        <v>270</v>
      </c>
      <c r="J374">
        <f>IF(A373=Emisiones_CO2_CO2eq_LA[[#This Row],[País]],IFERROR(Emisiones_CO2_CO2eq_LA[[#This Row],[Industria (kilotoneladas CO₂e)]]-I373,0),0)</f>
        <v>30</v>
      </c>
      <c r="K374" s="5">
        <f>IF(A373=Emisiones_CO2_CO2eq_LA[[#This Row],[País]],IFERROR(((Emisiones_CO2_CO2eq_LA[[#This Row],[Industria (kilotoneladas CO₂e)]]-I373)/I373)*100,0),0)</f>
        <v>12.5</v>
      </c>
      <c r="L374" s="5">
        <v>4.5739454514653499E-2</v>
      </c>
      <c r="M374">
        <v>80</v>
      </c>
      <c r="N374">
        <f>IF(A373=Emisiones_CO2_CO2eq_LA[[#This Row],[País]],IFERROR(Emisiones_CO2_CO2eq_LA[[#This Row],[UCTUS (kilotoneladas CO₂e)]]-M373,0),0)</f>
        <v>-28770</v>
      </c>
      <c r="O374" s="5">
        <f>IF(A373=Emisiones_CO2_CO2eq_LA[[#This Row],[País]],IFERROR(((Emisiones_CO2_CO2eq_LA[[#This Row],[UCTUS (kilotoneladas CO₂e)]]-M373)/M373)*100,0),0)</f>
        <v>-99.722703639514734</v>
      </c>
      <c r="P374" s="5">
        <v>1.3552430967304701E-2</v>
      </c>
      <c r="Q374">
        <v>0</v>
      </c>
      <c r="R374">
        <f>IF(A373=Emisiones_CO2_CO2eq_LA[[#This Row],[País]],IFERROR(Emisiones_CO2_CO2eq_LA[[#This Row],[Otras Quemas de Combustible (kilotoneladas CO₂e)]]-Q373,0),0)</f>
        <v>0</v>
      </c>
      <c r="S374" s="5">
        <f>IF(A373=Emisiones_CO2_CO2eq_LA[[#This Row],[País]],IFERROR(((Emisiones_CO2_CO2eq_LA[[#This Row],[Otras Quemas de Combustible (kilotoneladas CO₂e)]]-Q373)/Q373)*100,0),0)</f>
        <v>0</v>
      </c>
      <c r="T374" s="6">
        <v>0</v>
      </c>
      <c r="U374">
        <v>1700</v>
      </c>
      <c r="V374">
        <f>IF(A373=Emisiones_CO2_CO2eq_LA[[#This Row],[País]],IFERROR(Emisiones_CO2_CO2eq_LA[[#This Row],[Transporte (kilotoneladas CO₂e)]]-U373,0),0)</f>
        <v>100</v>
      </c>
      <c r="W374" s="5">
        <f>IF(A373=Emisiones_CO2_CO2eq_LA[[#This Row],[País]],IFERROR(((Emisiones_CO2_CO2eq_LA[[#This Row],[Transporte (kilotoneladas CO₂e)]]-U373)/U373)*100,0),0)</f>
        <v>6.25</v>
      </c>
      <c r="X374" s="5">
        <v>0.28798915805522601</v>
      </c>
      <c r="Y374">
        <v>500</v>
      </c>
      <c r="Z374">
        <f>IF(A373=Emisiones_CO2_CO2eq_LA[[#This Row],[País]],IFERROR(Emisiones_CO2_CO2eq_LA[[#This Row],[Manufactura y Construcción (kilotoneladas CO₂e)]]-Y373,0),0)</f>
        <v>0</v>
      </c>
      <c r="AA374" s="5">
        <f>IF(A373=Emisiones_CO2_CO2eq_LA[[#This Row],[País]],IFERROR(((Emisiones_CO2_CO2eq_LA[[#This Row],[Manufactura y Construcción (kilotoneladas CO₂e)]]-Y373)/Y373)*100,0),0)</f>
        <v>0</v>
      </c>
      <c r="AB374" s="5">
        <v>8.4702693545654698E-2</v>
      </c>
      <c r="AC374">
        <v>0</v>
      </c>
      <c r="AD374">
        <f>IF(A373=Emisiones_CO2_CO2eq_LA[[#This Row],[País]],IFERROR(Emisiones_CO2_CO2eq_LA[[#This Row],[Emisiones Fugitivas (kilotoneladas CO₂e)]]-AC373,0),0)</f>
        <v>0</v>
      </c>
      <c r="AE374" s="5">
        <f>IF(A373=Emisiones_CO2_CO2eq_LA[[#This Row],[País]],IFERROR(((Emisiones_CO2_CO2eq_LA[[#This Row],[Emisiones Fugitivas (kilotoneladas CO₂e)]]-AC373)/AC373)*100,0),0)</f>
        <v>0</v>
      </c>
      <c r="AF374" s="5">
        <v>0</v>
      </c>
      <c r="AG374">
        <v>1900</v>
      </c>
      <c r="AH374">
        <f>IF(A373=Emisiones_CO2_CO2eq_LA[[#This Row],[País]],IFERROR(Emisiones_CO2_CO2eq_LA[[#This Row],[Electricidad y Calor (kilotoneladas CO₂e)]]-AG373,0),0)</f>
        <v>100</v>
      </c>
      <c r="AI374" s="5">
        <f>IF(A373=Emisiones_CO2_CO2eq_LA[[#This Row],[País]],IFERROR(((Emisiones_CO2_CO2eq_LA[[#This Row],[Electricidad y Calor (kilotoneladas CO₂e)]]-AG373)/AG373)*100,0),0)</f>
        <v>5.5555555555555554</v>
      </c>
      <c r="AJ374" s="5">
        <v>0.32187023547348798</v>
      </c>
    </row>
    <row r="375" spans="1:36" x14ac:dyDescent="0.25">
      <c r="A375" t="s">
        <v>246</v>
      </c>
      <c r="B375" t="s">
        <v>246</v>
      </c>
      <c r="C375" t="s">
        <v>247</v>
      </c>
      <c r="D375">
        <v>2012</v>
      </c>
      <c r="E375">
        <v>400</v>
      </c>
      <c r="F375">
        <f>IF(A374=Emisiones_CO2_CO2eq_LA[[#This Row],[País]],IFERROR(Emisiones_CO2_CO2eq_LA[[#This Row],[Edificios (kilotoneladas CO₂e)]]-E374,0),0)</f>
        <v>0</v>
      </c>
      <c r="G375" s="5">
        <f>IF(A374=Emisiones_CO2_CO2eq_LA[[#This Row],[País]],IFERROR(((Emisiones_CO2_CO2eq_LA[[#This Row],[Edificios (kilotoneladas CO₂e)]]-E374)/E374)*100,0),0)</f>
        <v>0</v>
      </c>
      <c r="H375" s="5">
        <v>6.6856092261407304E-2</v>
      </c>
      <c r="I375">
        <v>240</v>
      </c>
      <c r="J375">
        <f>IF(A374=Emisiones_CO2_CO2eq_LA[[#This Row],[País]],IFERROR(Emisiones_CO2_CO2eq_LA[[#This Row],[Industria (kilotoneladas CO₂e)]]-I374,0),0)</f>
        <v>-30</v>
      </c>
      <c r="K375" s="5">
        <f>IF(A374=Emisiones_CO2_CO2eq_LA[[#This Row],[País]],IFERROR(((Emisiones_CO2_CO2eq_LA[[#This Row],[Industria (kilotoneladas CO₂e)]]-I374)/I374)*100,0),0)</f>
        <v>-11.111111111111111</v>
      </c>
      <c r="L375" s="5">
        <v>4.0113655356844302E-2</v>
      </c>
      <c r="M375">
        <v>80</v>
      </c>
      <c r="N375">
        <f>IF(A374=Emisiones_CO2_CO2eq_LA[[#This Row],[País]],IFERROR(Emisiones_CO2_CO2eq_LA[[#This Row],[UCTUS (kilotoneladas CO₂e)]]-M374,0),0)</f>
        <v>0</v>
      </c>
      <c r="O375" s="5">
        <f>IF(A374=Emisiones_CO2_CO2eq_LA[[#This Row],[País]],IFERROR(((Emisiones_CO2_CO2eq_LA[[#This Row],[UCTUS (kilotoneladas CO₂e)]]-M374)/M374)*100,0),0)</f>
        <v>0</v>
      </c>
      <c r="P375" s="5">
        <v>1.3371218452281401E-2</v>
      </c>
      <c r="Q375">
        <v>0</v>
      </c>
      <c r="R375">
        <f>IF(A374=Emisiones_CO2_CO2eq_LA[[#This Row],[País]],IFERROR(Emisiones_CO2_CO2eq_LA[[#This Row],[Otras Quemas de Combustible (kilotoneladas CO₂e)]]-Q374,0),0)</f>
        <v>0</v>
      </c>
      <c r="S375" s="5">
        <f>IF(A374=Emisiones_CO2_CO2eq_LA[[#This Row],[País]],IFERROR(((Emisiones_CO2_CO2eq_LA[[#This Row],[Otras Quemas de Combustible (kilotoneladas CO₂e)]]-Q374)/Q374)*100,0),0)</f>
        <v>0</v>
      </c>
      <c r="T375" s="6">
        <v>0</v>
      </c>
      <c r="U375">
        <v>1800</v>
      </c>
      <c r="V375">
        <f>IF(A374=Emisiones_CO2_CO2eq_LA[[#This Row],[País]],IFERROR(Emisiones_CO2_CO2eq_LA[[#This Row],[Transporte (kilotoneladas CO₂e)]]-U374,0),0)</f>
        <v>100</v>
      </c>
      <c r="W375" s="5">
        <f>IF(A374=Emisiones_CO2_CO2eq_LA[[#This Row],[País]],IFERROR(((Emisiones_CO2_CO2eq_LA[[#This Row],[Transporte (kilotoneladas CO₂e)]]-U374)/U374)*100,0),0)</f>
        <v>5.8823529411764701</v>
      </c>
      <c r="X375" s="5">
        <v>0.30085241517633199</v>
      </c>
      <c r="Y375">
        <v>500</v>
      </c>
      <c r="Z375">
        <f>IF(A374=Emisiones_CO2_CO2eq_LA[[#This Row],[País]],IFERROR(Emisiones_CO2_CO2eq_LA[[#This Row],[Manufactura y Construcción (kilotoneladas CO₂e)]]-Y374,0),0)</f>
        <v>0</v>
      </c>
      <c r="AA375" s="5">
        <f>IF(A374=Emisiones_CO2_CO2eq_LA[[#This Row],[País]],IFERROR(((Emisiones_CO2_CO2eq_LA[[#This Row],[Manufactura y Construcción (kilotoneladas CO₂e)]]-Y374)/Y374)*100,0),0)</f>
        <v>0</v>
      </c>
      <c r="AB375" s="5">
        <v>8.3570115326759106E-2</v>
      </c>
      <c r="AC375">
        <v>0</v>
      </c>
      <c r="AD375">
        <f>IF(A374=Emisiones_CO2_CO2eq_LA[[#This Row],[País]],IFERROR(Emisiones_CO2_CO2eq_LA[[#This Row],[Emisiones Fugitivas (kilotoneladas CO₂e)]]-AC374,0),0)</f>
        <v>0</v>
      </c>
      <c r="AE375" s="5">
        <f>IF(A374=Emisiones_CO2_CO2eq_LA[[#This Row],[País]],IFERROR(((Emisiones_CO2_CO2eq_LA[[#This Row],[Emisiones Fugitivas (kilotoneladas CO₂e)]]-AC374)/AC374)*100,0),0)</f>
        <v>0</v>
      </c>
      <c r="AF375" s="5">
        <v>0</v>
      </c>
      <c r="AG375">
        <v>1700</v>
      </c>
      <c r="AH375">
        <f>IF(A374=Emisiones_CO2_CO2eq_LA[[#This Row],[País]],IFERROR(Emisiones_CO2_CO2eq_LA[[#This Row],[Electricidad y Calor (kilotoneladas CO₂e)]]-AG374,0),0)</f>
        <v>-200</v>
      </c>
      <c r="AI375" s="5">
        <f>IF(A374=Emisiones_CO2_CO2eq_LA[[#This Row],[País]],IFERROR(((Emisiones_CO2_CO2eq_LA[[#This Row],[Electricidad y Calor (kilotoneladas CO₂e)]]-AG374)/AG374)*100,0),0)</f>
        <v>-10.526315789473683</v>
      </c>
      <c r="AJ375" s="5">
        <v>0.28413839211098102</v>
      </c>
    </row>
    <row r="376" spans="1:36" x14ac:dyDescent="0.25">
      <c r="A376" t="s">
        <v>246</v>
      </c>
      <c r="B376" t="s">
        <v>246</v>
      </c>
      <c r="C376" t="s">
        <v>247</v>
      </c>
      <c r="D376">
        <v>2013</v>
      </c>
      <c r="E376">
        <v>500</v>
      </c>
      <c r="F376">
        <f>IF(A375=Emisiones_CO2_CO2eq_LA[[#This Row],[País]],IFERROR(Emisiones_CO2_CO2eq_LA[[#This Row],[Edificios (kilotoneladas CO₂e)]]-E375,0),0)</f>
        <v>100</v>
      </c>
      <c r="G376" s="5">
        <f>IF(A375=Emisiones_CO2_CO2eq_LA[[#This Row],[País]],IFERROR(((Emisiones_CO2_CO2eq_LA[[#This Row],[Edificios (kilotoneladas CO₂e)]]-E375)/E375)*100,0),0)</f>
        <v>25</v>
      </c>
      <c r="H376" s="5">
        <v>8.2481029363246403E-2</v>
      </c>
      <c r="I376">
        <v>250</v>
      </c>
      <c r="J376">
        <f>IF(A375=Emisiones_CO2_CO2eq_LA[[#This Row],[País]],IFERROR(Emisiones_CO2_CO2eq_LA[[#This Row],[Industria (kilotoneladas CO₂e)]]-I375,0),0)</f>
        <v>10</v>
      </c>
      <c r="K376" s="5">
        <f>IF(A375=Emisiones_CO2_CO2eq_LA[[#This Row],[País]],IFERROR(((Emisiones_CO2_CO2eq_LA[[#This Row],[Industria (kilotoneladas CO₂e)]]-I375)/I375)*100,0),0)</f>
        <v>4.1666666666666661</v>
      </c>
      <c r="L376" s="5">
        <v>4.1240514681623201E-2</v>
      </c>
      <c r="M376">
        <v>80</v>
      </c>
      <c r="N376">
        <f>IF(A375=Emisiones_CO2_CO2eq_LA[[#This Row],[País]],IFERROR(Emisiones_CO2_CO2eq_LA[[#This Row],[UCTUS (kilotoneladas CO₂e)]]-M375,0),0)</f>
        <v>0</v>
      </c>
      <c r="O376" s="5">
        <f>IF(A375=Emisiones_CO2_CO2eq_LA[[#This Row],[País]],IFERROR(((Emisiones_CO2_CO2eq_LA[[#This Row],[UCTUS (kilotoneladas CO₂e)]]-M375)/M375)*100,0),0)</f>
        <v>0</v>
      </c>
      <c r="P376" s="5">
        <v>1.3196964698119399E-2</v>
      </c>
      <c r="Q376">
        <v>0</v>
      </c>
      <c r="R376">
        <f>IF(A375=Emisiones_CO2_CO2eq_LA[[#This Row],[País]],IFERROR(Emisiones_CO2_CO2eq_LA[[#This Row],[Otras Quemas de Combustible (kilotoneladas CO₂e)]]-Q375,0),0)</f>
        <v>0</v>
      </c>
      <c r="S376" s="5">
        <f>IF(A375=Emisiones_CO2_CO2eq_LA[[#This Row],[País]],IFERROR(((Emisiones_CO2_CO2eq_LA[[#This Row],[Otras Quemas de Combustible (kilotoneladas CO₂e)]]-Q375)/Q375)*100,0),0)</f>
        <v>0</v>
      </c>
      <c r="T376" s="6">
        <v>0</v>
      </c>
      <c r="U376">
        <v>1800</v>
      </c>
      <c r="V376">
        <f>IF(A375=Emisiones_CO2_CO2eq_LA[[#This Row],[País]],IFERROR(Emisiones_CO2_CO2eq_LA[[#This Row],[Transporte (kilotoneladas CO₂e)]]-U375,0),0)</f>
        <v>0</v>
      </c>
      <c r="W376" s="5">
        <f>IF(A375=Emisiones_CO2_CO2eq_LA[[#This Row],[País]],IFERROR(((Emisiones_CO2_CO2eq_LA[[#This Row],[Transporte (kilotoneladas CO₂e)]]-U375)/U375)*100,0),0)</f>
        <v>0</v>
      </c>
      <c r="X376" s="5">
        <v>0.29693170570768701</v>
      </c>
      <c r="Y376">
        <v>500</v>
      </c>
      <c r="Z376">
        <f>IF(A375=Emisiones_CO2_CO2eq_LA[[#This Row],[País]],IFERROR(Emisiones_CO2_CO2eq_LA[[#This Row],[Manufactura y Construcción (kilotoneladas CO₂e)]]-Y375,0),0)</f>
        <v>0</v>
      </c>
      <c r="AA376" s="5">
        <f>IF(A375=Emisiones_CO2_CO2eq_LA[[#This Row],[País]],IFERROR(((Emisiones_CO2_CO2eq_LA[[#This Row],[Manufactura y Construcción (kilotoneladas CO₂e)]]-Y375)/Y375)*100,0),0)</f>
        <v>0</v>
      </c>
      <c r="AB376" s="5">
        <v>8.2481029363246403E-2</v>
      </c>
      <c r="AC376">
        <v>0</v>
      </c>
      <c r="AD376">
        <f>IF(A375=Emisiones_CO2_CO2eq_LA[[#This Row],[País]],IFERROR(Emisiones_CO2_CO2eq_LA[[#This Row],[Emisiones Fugitivas (kilotoneladas CO₂e)]]-AC375,0),0)</f>
        <v>0</v>
      </c>
      <c r="AE376" s="5">
        <f>IF(A375=Emisiones_CO2_CO2eq_LA[[#This Row],[País]],IFERROR(((Emisiones_CO2_CO2eq_LA[[#This Row],[Emisiones Fugitivas (kilotoneladas CO₂e)]]-AC375)/AC375)*100,0),0)</f>
        <v>0</v>
      </c>
      <c r="AF376" s="5">
        <v>0</v>
      </c>
      <c r="AG376">
        <v>1500</v>
      </c>
      <c r="AH376">
        <f>IF(A375=Emisiones_CO2_CO2eq_LA[[#This Row],[País]],IFERROR(Emisiones_CO2_CO2eq_LA[[#This Row],[Electricidad y Calor (kilotoneladas CO₂e)]]-AG375,0),0)</f>
        <v>-200</v>
      </c>
      <c r="AI376" s="5">
        <f>IF(A375=Emisiones_CO2_CO2eq_LA[[#This Row],[País]],IFERROR(((Emisiones_CO2_CO2eq_LA[[#This Row],[Electricidad y Calor (kilotoneladas CO₂e)]]-AG375)/AG375)*100,0),0)</f>
        <v>-11.76470588235294</v>
      </c>
      <c r="AJ376" s="5">
        <v>0.247443088089739</v>
      </c>
    </row>
    <row r="377" spans="1:36" x14ac:dyDescent="0.25">
      <c r="A377" t="s">
        <v>246</v>
      </c>
      <c r="B377" t="s">
        <v>246</v>
      </c>
      <c r="C377" t="s">
        <v>247</v>
      </c>
      <c r="D377">
        <v>2014</v>
      </c>
      <c r="E377">
        <v>500</v>
      </c>
      <c r="F377">
        <f>IF(A376=Emisiones_CO2_CO2eq_LA[[#This Row],[País]],IFERROR(Emisiones_CO2_CO2eq_LA[[#This Row],[Edificios (kilotoneladas CO₂e)]]-E376,0),0)</f>
        <v>0</v>
      </c>
      <c r="G377" s="5">
        <f>IF(A376=Emisiones_CO2_CO2eq_LA[[#This Row],[País]],IFERROR(((Emisiones_CO2_CO2eq_LA[[#This Row],[Edificios (kilotoneladas CO₂e)]]-E376)/E376)*100,0),0)</f>
        <v>0</v>
      </c>
      <c r="H377" s="5">
        <v>8.1393455966140296E-2</v>
      </c>
      <c r="I377">
        <v>270</v>
      </c>
      <c r="J377">
        <f>IF(A376=Emisiones_CO2_CO2eq_LA[[#This Row],[País]],IFERROR(Emisiones_CO2_CO2eq_LA[[#This Row],[Industria (kilotoneladas CO₂e)]]-I376,0),0)</f>
        <v>20</v>
      </c>
      <c r="K377" s="5">
        <f>IF(A376=Emisiones_CO2_CO2eq_LA[[#This Row],[País]],IFERROR(((Emisiones_CO2_CO2eq_LA[[#This Row],[Industria (kilotoneladas CO₂e)]]-I376)/I376)*100,0),0)</f>
        <v>8</v>
      </c>
      <c r="L377" s="5">
        <v>4.3952466221715697E-2</v>
      </c>
      <c r="M377">
        <v>70</v>
      </c>
      <c r="N377">
        <f>IF(A376=Emisiones_CO2_CO2eq_LA[[#This Row],[País]],IFERROR(Emisiones_CO2_CO2eq_LA[[#This Row],[UCTUS (kilotoneladas CO₂e)]]-M376,0),0)</f>
        <v>-10</v>
      </c>
      <c r="O377" s="5">
        <f>IF(A376=Emisiones_CO2_CO2eq_LA[[#This Row],[País]],IFERROR(((Emisiones_CO2_CO2eq_LA[[#This Row],[UCTUS (kilotoneladas CO₂e)]]-M376)/M376)*100,0),0)</f>
        <v>-12.5</v>
      </c>
      <c r="P377" s="5">
        <v>1.13950838352596E-2</v>
      </c>
      <c r="Q377">
        <v>0</v>
      </c>
      <c r="R377">
        <f>IF(A376=Emisiones_CO2_CO2eq_LA[[#This Row],[País]],IFERROR(Emisiones_CO2_CO2eq_LA[[#This Row],[Otras Quemas de Combustible (kilotoneladas CO₂e)]]-Q376,0),0)</f>
        <v>0</v>
      </c>
      <c r="S377" s="5">
        <f>IF(A376=Emisiones_CO2_CO2eq_LA[[#This Row],[País]],IFERROR(((Emisiones_CO2_CO2eq_LA[[#This Row],[Otras Quemas de Combustible (kilotoneladas CO₂e)]]-Q376)/Q376)*100,0),0)</f>
        <v>0</v>
      </c>
      <c r="T377" s="6">
        <v>0</v>
      </c>
      <c r="U377">
        <v>2000</v>
      </c>
      <c r="V377">
        <f>IF(A376=Emisiones_CO2_CO2eq_LA[[#This Row],[País]],IFERROR(Emisiones_CO2_CO2eq_LA[[#This Row],[Transporte (kilotoneladas CO₂e)]]-U376,0),0)</f>
        <v>200</v>
      </c>
      <c r="W377" s="5">
        <f>IF(A376=Emisiones_CO2_CO2eq_LA[[#This Row],[País]],IFERROR(((Emisiones_CO2_CO2eq_LA[[#This Row],[Transporte (kilotoneladas CO₂e)]]-U376)/U376)*100,0),0)</f>
        <v>11.111111111111111</v>
      </c>
      <c r="X377" s="5">
        <v>0.32557382386456102</v>
      </c>
      <c r="Y377">
        <v>600</v>
      </c>
      <c r="Z377">
        <f>IF(A376=Emisiones_CO2_CO2eq_LA[[#This Row],[País]],IFERROR(Emisiones_CO2_CO2eq_LA[[#This Row],[Manufactura y Construcción (kilotoneladas CO₂e)]]-Y376,0),0)</f>
        <v>100</v>
      </c>
      <c r="AA377" s="5">
        <f>IF(A376=Emisiones_CO2_CO2eq_LA[[#This Row],[País]],IFERROR(((Emisiones_CO2_CO2eq_LA[[#This Row],[Manufactura y Construcción (kilotoneladas CO₂e)]]-Y376)/Y376)*100,0),0)</f>
        <v>20</v>
      </c>
      <c r="AB377" s="5">
        <v>9.7672147159368297E-2</v>
      </c>
      <c r="AC377">
        <v>0</v>
      </c>
      <c r="AD377">
        <f>IF(A376=Emisiones_CO2_CO2eq_LA[[#This Row],[País]],IFERROR(Emisiones_CO2_CO2eq_LA[[#This Row],[Emisiones Fugitivas (kilotoneladas CO₂e)]]-AC376,0),0)</f>
        <v>0</v>
      </c>
      <c r="AE377" s="5">
        <f>IF(A376=Emisiones_CO2_CO2eq_LA[[#This Row],[País]],IFERROR(((Emisiones_CO2_CO2eq_LA[[#This Row],[Emisiones Fugitivas (kilotoneladas CO₂e)]]-AC376)/AC376)*100,0),0)</f>
        <v>0</v>
      </c>
      <c r="AF377" s="5">
        <v>0</v>
      </c>
      <c r="AG377">
        <v>1500</v>
      </c>
      <c r="AH377">
        <f>IF(A376=Emisiones_CO2_CO2eq_LA[[#This Row],[País]],IFERROR(Emisiones_CO2_CO2eq_LA[[#This Row],[Electricidad y Calor (kilotoneladas CO₂e)]]-AG376,0),0)</f>
        <v>0</v>
      </c>
      <c r="AI377" s="5">
        <f>IF(A376=Emisiones_CO2_CO2eq_LA[[#This Row],[País]],IFERROR(((Emisiones_CO2_CO2eq_LA[[#This Row],[Electricidad y Calor (kilotoneladas CO₂e)]]-AG376)/AG376)*100,0),0)</f>
        <v>0</v>
      </c>
      <c r="AJ377" s="5">
        <v>0.24418036789841999</v>
      </c>
    </row>
    <row r="378" spans="1:36" x14ac:dyDescent="0.25">
      <c r="A378" t="s">
        <v>246</v>
      </c>
      <c r="B378" t="s">
        <v>246</v>
      </c>
      <c r="C378" t="s">
        <v>247</v>
      </c>
      <c r="D378">
        <v>2015</v>
      </c>
      <c r="E378">
        <v>500</v>
      </c>
      <c r="F378">
        <f>IF(A377=Emisiones_CO2_CO2eq_LA[[#This Row],[País]],IFERROR(Emisiones_CO2_CO2eq_LA[[#This Row],[Edificios (kilotoneladas CO₂e)]]-E377,0),0)</f>
        <v>0</v>
      </c>
      <c r="G378" s="5">
        <f>IF(A377=Emisiones_CO2_CO2eq_LA[[#This Row],[País]],IFERROR(((Emisiones_CO2_CO2eq_LA[[#This Row],[Edificios (kilotoneladas CO₂e)]]-E377)/E377)*100,0),0)</f>
        <v>0</v>
      </c>
      <c r="H378" s="5">
        <v>8.0347099469709096E-2</v>
      </c>
      <c r="I378">
        <v>270</v>
      </c>
      <c r="J378">
        <f>IF(A377=Emisiones_CO2_CO2eq_LA[[#This Row],[País]],IFERROR(Emisiones_CO2_CO2eq_LA[[#This Row],[Industria (kilotoneladas CO₂e)]]-I377,0),0)</f>
        <v>0</v>
      </c>
      <c r="K378" s="5">
        <f>IF(A377=Emisiones_CO2_CO2eq_LA[[#This Row],[País]],IFERROR(((Emisiones_CO2_CO2eq_LA[[#This Row],[Industria (kilotoneladas CO₂e)]]-I377)/I377)*100,0),0)</f>
        <v>0</v>
      </c>
      <c r="L378" s="5">
        <v>4.3387433713642898E-2</v>
      </c>
      <c r="M378">
        <v>70</v>
      </c>
      <c r="N378">
        <f>IF(A377=Emisiones_CO2_CO2eq_LA[[#This Row],[País]],IFERROR(Emisiones_CO2_CO2eq_LA[[#This Row],[UCTUS (kilotoneladas CO₂e)]]-M377,0),0)</f>
        <v>0</v>
      </c>
      <c r="O378" s="5">
        <f>IF(A377=Emisiones_CO2_CO2eq_LA[[#This Row],[País]],IFERROR(((Emisiones_CO2_CO2eq_LA[[#This Row],[UCTUS (kilotoneladas CO₂e)]]-M377)/M377)*100,0),0)</f>
        <v>0</v>
      </c>
      <c r="P378" s="5">
        <v>1.12485939257592E-2</v>
      </c>
      <c r="Q378">
        <v>0</v>
      </c>
      <c r="R378">
        <f>IF(A377=Emisiones_CO2_CO2eq_LA[[#This Row],[País]],IFERROR(Emisiones_CO2_CO2eq_LA[[#This Row],[Otras Quemas de Combustible (kilotoneladas CO₂e)]]-Q377,0),0)</f>
        <v>0</v>
      </c>
      <c r="S378" s="5">
        <f>IF(A377=Emisiones_CO2_CO2eq_LA[[#This Row],[País]],IFERROR(((Emisiones_CO2_CO2eq_LA[[#This Row],[Otras Quemas de Combustible (kilotoneladas CO₂e)]]-Q377)/Q377)*100,0),0)</f>
        <v>0</v>
      </c>
      <c r="T378" s="6">
        <v>0</v>
      </c>
      <c r="U378">
        <v>2200</v>
      </c>
      <c r="V378">
        <f>IF(A377=Emisiones_CO2_CO2eq_LA[[#This Row],[País]],IFERROR(Emisiones_CO2_CO2eq_LA[[#This Row],[Transporte (kilotoneladas CO₂e)]]-U377,0),0)</f>
        <v>200</v>
      </c>
      <c r="W378" s="5">
        <f>IF(A377=Emisiones_CO2_CO2eq_LA[[#This Row],[País]],IFERROR(((Emisiones_CO2_CO2eq_LA[[#This Row],[Transporte (kilotoneladas CO₂e)]]-U377)/U377)*100,0),0)</f>
        <v>10</v>
      </c>
      <c r="X378" s="5">
        <v>0.35352723766672001</v>
      </c>
      <c r="Y378">
        <v>600</v>
      </c>
      <c r="Z378">
        <f>IF(A377=Emisiones_CO2_CO2eq_LA[[#This Row],[País]],IFERROR(Emisiones_CO2_CO2eq_LA[[#This Row],[Manufactura y Construcción (kilotoneladas CO₂e)]]-Y377,0),0)</f>
        <v>0</v>
      </c>
      <c r="AA378" s="5">
        <f>IF(A377=Emisiones_CO2_CO2eq_LA[[#This Row],[País]],IFERROR(((Emisiones_CO2_CO2eq_LA[[#This Row],[Manufactura y Construcción (kilotoneladas CO₂e)]]-Y377)/Y377)*100,0),0)</f>
        <v>0</v>
      </c>
      <c r="AB378" s="5">
        <v>9.6416519363650893E-2</v>
      </c>
      <c r="AC378">
        <v>0</v>
      </c>
      <c r="AD378">
        <f>IF(A377=Emisiones_CO2_CO2eq_LA[[#This Row],[País]],IFERROR(Emisiones_CO2_CO2eq_LA[[#This Row],[Emisiones Fugitivas (kilotoneladas CO₂e)]]-AC377,0),0)</f>
        <v>0</v>
      </c>
      <c r="AE378" s="5">
        <f>IF(A377=Emisiones_CO2_CO2eq_LA[[#This Row],[País]],IFERROR(((Emisiones_CO2_CO2eq_LA[[#This Row],[Emisiones Fugitivas (kilotoneladas CO₂e)]]-AC377)/AC377)*100,0),0)</f>
        <v>0</v>
      </c>
      <c r="AF378" s="5">
        <v>0</v>
      </c>
      <c r="AG378">
        <v>1600</v>
      </c>
      <c r="AH378">
        <f>IF(A377=Emisiones_CO2_CO2eq_LA[[#This Row],[País]],IFERROR(Emisiones_CO2_CO2eq_LA[[#This Row],[Electricidad y Calor (kilotoneladas CO₂e)]]-AG377,0),0)</f>
        <v>100</v>
      </c>
      <c r="AI378" s="5">
        <f>IF(A377=Emisiones_CO2_CO2eq_LA[[#This Row],[País]],IFERROR(((Emisiones_CO2_CO2eq_LA[[#This Row],[Electricidad y Calor (kilotoneladas CO₂e)]]-AG377)/AG377)*100,0),0)</f>
        <v>6.666666666666667</v>
      </c>
      <c r="AJ378" s="5">
        <v>0.25711071830306897</v>
      </c>
    </row>
    <row r="379" spans="1:36" x14ac:dyDescent="0.25">
      <c r="A379" t="s">
        <v>246</v>
      </c>
      <c r="B379" t="s">
        <v>246</v>
      </c>
      <c r="C379" t="s">
        <v>247</v>
      </c>
      <c r="D379">
        <v>2016</v>
      </c>
      <c r="E379">
        <v>700</v>
      </c>
      <c r="F379">
        <f>IF(A378=Emisiones_CO2_CO2eq_LA[[#This Row],[País]],IFERROR(Emisiones_CO2_CO2eq_LA[[#This Row],[Edificios (kilotoneladas CO₂e)]]-E378,0),0)</f>
        <v>200</v>
      </c>
      <c r="G379" s="5">
        <f>IF(A378=Emisiones_CO2_CO2eq_LA[[#This Row],[País]],IFERROR(((Emisiones_CO2_CO2eq_LA[[#This Row],[Edificios (kilotoneladas CO₂e)]]-E378)/E378)*100,0),0)</f>
        <v>40</v>
      </c>
      <c r="H379" s="5">
        <v>0.111040609137055</v>
      </c>
      <c r="I379">
        <v>270</v>
      </c>
      <c r="J379">
        <f>IF(A378=Emisiones_CO2_CO2eq_LA[[#This Row],[País]],IFERROR(Emisiones_CO2_CO2eq_LA[[#This Row],[Industria (kilotoneladas CO₂e)]]-I378,0),0)</f>
        <v>0</v>
      </c>
      <c r="K379" s="5">
        <f>IF(A378=Emisiones_CO2_CO2eq_LA[[#This Row],[País]],IFERROR(((Emisiones_CO2_CO2eq_LA[[#This Row],[Industria (kilotoneladas CO₂e)]]-I378)/I378)*100,0),0)</f>
        <v>0</v>
      </c>
      <c r="L379" s="5">
        <v>4.28299492385786E-2</v>
      </c>
      <c r="M379">
        <v>120</v>
      </c>
      <c r="N379">
        <f>IF(A378=Emisiones_CO2_CO2eq_LA[[#This Row],[País]],IFERROR(Emisiones_CO2_CO2eq_LA[[#This Row],[UCTUS (kilotoneladas CO₂e)]]-M378,0),0)</f>
        <v>50</v>
      </c>
      <c r="O379" s="5">
        <f>IF(A378=Emisiones_CO2_CO2eq_LA[[#This Row],[País]],IFERROR(((Emisiones_CO2_CO2eq_LA[[#This Row],[UCTUS (kilotoneladas CO₂e)]]-M378)/M378)*100,0),0)</f>
        <v>71.428571428571431</v>
      </c>
      <c r="P379" s="5">
        <v>1.90355329949238E-2</v>
      </c>
      <c r="Q379">
        <v>0</v>
      </c>
      <c r="R379">
        <f>IF(A378=Emisiones_CO2_CO2eq_LA[[#This Row],[País]],IFERROR(Emisiones_CO2_CO2eq_LA[[#This Row],[Otras Quemas de Combustible (kilotoneladas CO₂e)]]-Q378,0),0)</f>
        <v>0</v>
      </c>
      <c r="S379" s="5">
        <f>IF(A378=Emisiones_CO2_CO2eq_LA[[#This Row],[País]],IFERROR(((Emisiones_CO2_CO2eq_LA[[#This Row],[Otras Quemas de Combustible (kilotoneladas CO₂e)]]-Q378)/Q378)*100,0),0)</f>
        <v>0</v>
      </c>
      <c r="T379" s="6">
        <v>0</v>
      </c>
      <c r="U379">
        <v>2400</v>
      </c>
      <c r="V379">
        <f>IF(A378=Emisiones_CO2_CO2eq_LA[[#This Row],[País]],IFERROR(Emisiones_CO2_CO2eq_LA[[#This Row],[Transporte (kilotoneladas CO₂e)]]-U378,0),0)</f>
        <v>200</v>
      </c>
      <c r="W379" s="5">
        <f>IF(A378=Emisiones_CO2_CO2eq_LA[[#This Row],[País]],IFERROR(((Emisiones_CO2_CO2eq_LA[[#This Row],[Transporte (kilotoneladas CO₂e)]]-U378)/U378)*100,0),0)</f>
        <v>9.0909090909090917</v>
      </c>
      <c r="X379" s="5">
        <v>0.38071065989847702</v>
      </c>
      <c r="Y379">
        <v>700</v>
      </c>
      <c r="Z379">
        <f>IF(A378=Emisiones_CO2_CO2eq_LA[[#This Row],[País]],IFERROR(Emisiones_CO2_CO2eq_LA[[#This Row],[Manufactura y Construcción (kilotoneladas CO₂e)]]-Y378,0),0)</f>
        <v>100</v>
      </c>
      <c r="AA379" s="5">
        <f>IF(A378=Emisiones_CO2_CO2eq_LA[[#This Row],[País]],IFERROR(((Emisiones_CO2_CO2eq_LA[[#This Row],[Manufactura y Construcción (kilotoneladas CO₂e)]]-Y378)/Y378)*100,0),0)</f>
        <v>16.666666666666664</v>
      </c>
      <c r="AB379" s="5">
        <v>0.111040609137055</v>
      </c>
      <c r="AC379">
        <v>0</v>
      </c>
      <c r="AD379">
        <f>IF(A378=Emisiones_CO2_CO2eq_LA[[#This Row],[País]],IFERROR(Emisiones_CO2_CO2eq_LA[[#This Row],[Emisiones Fugitivas (kilotoneladas CO₂e)]]-AC378,0),0)</f>
        <v>0</v>
      </c>
      <c r="AE379" s="5">
        <f>IF(A378=Emisiones_CO2_CO2eq_LA[[#This Row],[País]],IFERROR(((Emisiones_CO2_CO2eq_LA[[#This Row],[Emisiones Fugitivas (kilotoneladas CO₂e)]]-AC378)/AC378)*100,0),0)</f>
        <v>0</v>
      </c>
      <c r="AF379" s="5">
        <v>0</v>
      </c>
      <c r="AG379">
        <v>1500</v>
      </c>
      <c r="AH379">
        <f>IF(A378=Emisiones_CO2_CO2eq_LA[[#This Row],[País]],IFERROR(Emisiones_CO2_CO2eq_LA[[#This Row],[Electricidad y Calor (kilotoneladas CO₂e)]]-AG378,0),0)</f>
        <v>-100</v>
      </c>
      <c r="AI379" s="5">
        <f>IF(A378=Emisiones_CO2_CO2eq_LA[[#This Row],[País]],IFERROR(((Emisiones_CO2_CO2eq_LA[[#This Row],[Electricidad y Calor (kilotoneladas CO₂e)]]-AG378)/AG378)*100,0),0)</f>
        <v>-6.25</v>
      </c>
      <c r="AJ379" s="5">
        <v>0.23794416243654801</v>
      </c>
    </row>
    <row r="380" spans="1:36" x14ac:dyDescent="0.25">
      <c r="A380" t="s">
        <v>264</v>
      </c>
      <c r="B380" t="s">
        <v>465</v>
      </c>
      <c r="C380" t="s">
        <v>265</v>
      </c>
      <c r="D380">
        <v>1990</v>
      </c>
      <c r="E380">
        <v>300</v>
      </c>
      <c r="F380">
        <f>IF(A379=Emisiones_CO2_CO2eq_LA[[#This Row],[País]],IFERROR(Emisiones_CO2_CO2eq_LA[[#This Row],[Edificios (kilotoneladas CO₂e)]]-E379,0),0)</f>
        <v>0</v>
      </c>
      <c r="G380" s="5">
        <f>IF(A379=Emisiones_CO2_CO2eq_LA[[#This Row],[País]],IFERROR(((Emisiones_CO2_CO2eq_LA[[#This Row],[Edificios (kilotoneladas CO₂e)]]-E379)/E379)*100,0),0)</f>
        <v>0</v>
      </c>
      <c r="H380" s="5">
        <v>0.121408336705787</v>
      </c>
      <c r="I380">
        <v>130</v>
      </c>
      <c r="J380">
        <f>IF(A379=Emisiones_CO2_CO2eq_LA[[#This Row],[País]],IFERROR(Emisiones_CO2_CO2eq_LA[[#This Row],[Industria (kilotoneladas CO₂e)]]-I379,0),0)</f>
        <v>0</v>
      </c>
      <c r="K380" s="5">
        <f>IF(A379=Emisiones_CO2_CO2eq_LA[[#This Row],[País]],IFERROR(((Emisiones_CO2_CO2eq_LA[[#This Row],[Industria (kilotoneladas CO₂e)]]-I379)/I379)*100,0),0)</f>
        <v>0</v>
      </c>
      <c r="L380" s="5">
        <v>5.2610279239174398E-2</v>
      </c>
      <c r="M380">
        <v>8610</v>
      </c>
      <c r="N380">
        <f>IF(A379=Emisiones_CO2_CO2eq_LA[[#This Row],[País]],IFERROR(Emisiones_CO2_CO2eq_LA[[#This Row],[UCTUS (kilotoneladas CO₂e)]]-M379,0),0)</f>
        <v>0</v>
      </c>
      <c r="O380" s="5">
        <f>IF(A379=Emisiones_CO2_CO2eq_LA[[#This Row],[País]],IFERROR(((Emisiones_CO2_CO2eq_LA[[#This Row],[UCTUS (kilotoneladas CO₂e)]]-M379)/M379)*100,0),0)</f>
        <v>0</v>
      </c>
      <c r="P380" s="5">
        <v>3.4844192634560902</v>
      </c>
      <c r="Q380">
        <v>0</v>
      </c>
      <c r="R380">
        <f>IF(A379=Emisiones_CO2_CO2eq_LA[[#This Row],[País]],IFERROR(Emisiones_CO2_CO2eq_LA[[#This Row],[Otras Quemas de Combustible (kilotoneladas CO₂e)]]-Q379,0),0)</f>
        <v>0</v>
      </c>
      <c r="S380" s="5">
        <f>IF(A379=Emisiones_CO2_CO2eq_LA[[#This Row],[País]],IFERROR(((Emisiones_CO2_CO2eq_LA[[#This Row],[Otras Quemas de Combustible (kilotoneladas CO₂e)]]-Q379)/Q379)*100,0),0)</f>
        <v>0</v>
      </c>
      <c r="T380" s="6">
        <v>0</v>
      </c>
      <c r="U380">
        <v>1300</v>
      </c>
      <c r="V380">
        <f>IF(A379=Emisiones_CO2_CO2eq_LA[[#This Row],[País]],IFERROR(Emisiones_CO2_CO2eq_LA[[#This Row],[Transporte (kilotoneladas CO₂e)]]-U379,0),0)</f>
        <v>0</v>
      </c>
      <c r="W380" s="5">
        <f>IF(A379=Emisiones_CO2_CO2eq_LA[[#This Row],[País]],IFERROR(((Emisiones_CO2_CO2eq_LA[[#This Row],[Transporte (kilotoneladas CO₂e)]]-U379)/U379)*100,0),0)</f>
        <v>0</v>
      </c>
      <c r="X380" s="5">
        <v>0.52610279239174396</v>
      </c>
      <c r="Y380">
        <v>500</v>
      </c>
      <c r="Z380">
        <f>IF(A379=Emisiones_CO2_CO2eq_LA[[#This Row],[País]],IFERROR(Emisiones_CO2_CO2eq_LA[[#This Row],[Manufactura y Construcción (kilotoneladas CO₂e)]]-Y379,0),0)</f>
        <v>0</v>
      </c>
      <c r="AA380" s="5">
        <f>IF(A379=Emisiones_CO2_CO2eq_LA[[#This Row],[País]],IFERROR(((Emisiones_CO2_CO2eq_LA[[#This Row],[Manufactura y Construcción (kilotoneladas CO₂e)]]-Y379)/Y379)*100,0),0)</f>
        <v>0</v>
      </c>
      <c r="AB380" s="5">
        <v>0.20234722784297801</v>
      </c>
      <c r="AC380">
        <v>0</v>
      </c>
      <c r="AD380">
        <f>IF(A379=Emisiones_CO2_CO2eq_LA[[#This Row],[País]],IFERROR(Emisiones_CO2_CO2eq_LA[[#This Row],[Emisiones Fugitivas (kilotoneladas CO₂e)]]-AC379,0),0)</f>
        <v>0</v>
      </c>
      <c r="AE380" s="5">
        <f>IF(A379=Emisiones_CO2_CO2eq_LA[[#This Row],[País]],IFERROR(((Emisiones_CO2_CO2eq_LA[[#This Row],[Emisiones Fugitivas (kilotoneladas CO₂e)]]-AC379)/AC379)*100,0),0)</f>
        <v>0</v>
      </c>
      <c r="AF380" s="5">
        <v>0</v>
      </c>
      <c r="AG380">
        <v>500</v>
      </c>
      <c r="AH380">
        <f>IF(A379=Emisiones_CO2_CO2eq_LA[[#This Row],[País]],IFERROR(Emisiones_CO2_CO2eq_LA[[#This Row],[Electricidad y Calor (kilotoneladas CO₂e)]]-AG379,0),0)</f>
        <v>0</v>
      </c>
      <c r="AI380" s="5">
        <f>IF(A379=Emisiones_CO2_CO2eq_LA[[#This Row],[País]],IFERROR(((Emisiones_CO2_CO2eq_LA[[#This Row],[Electricidad y Calor (kilotoneladas CO₂e)]]-AG379)/AG379)*100,0),0)</f>
        <v>0</v>
      </c>
      <c r="AJ380" s="5">
        <v>0.20234722784297801</v>
      </c>
    </row>
    <row r="381" spans="1:36" x14ac:dyDescent="0.25">
      <c r="A381" t="s">
        <v>264</v>
      </c>
      <c r="B381" t="s">
        <v>465</v>
      </c>
      <c r="C381" t="s">
        <v>265</v>
      </c>
      <c r="D381">
        <v>1991</v>
      </c>
      <c r="E381">
        <v>300</v>
      </c>
      <c r="F381">
        <f>IF(A380=Emisiones_CO2_CO2eq_LA[[#This Row],[País]],IFERROR(Emisiones_CO2_CO2eq_LA[[#This Row],[Edificios (kilotoneladas CO₂e)]]-E380,0),0)</f>
        <v>0</v>
      </c>
      <c r="G381" s="5">
        <f>IF(A380=Emisiones_CO2_CO2eq_LA[[#This Row],[País]],IFERROR(((Emisiones_CO2_CO2eq_LA[[#This Row],[Edificios (kilotoneladas CO₂e)]]-E380)/E380)*100,0),0)</f>
        <v>0</v>
      </c>
      <c r="H381" s="5">
        <v>0.11890606420927401</v>
      </c>
      <c r="I381">
        <v>130</v>
      </c>
      <c r="J381">
        <f>IF(A380=Emisiones_CO2_CO2eq_LA[[#This Row],[País]],IFERROR(Emisiones_CO2_CO2eq_LA[[#This Row],[Industria (kilotoneladas CO₂e)]]-I380,0),0)</f>
        <v>0</v>
      </c>
      <c r="K381" s="5">
        <f>IF(A380=Emisiones_CO2_CO2eq_LA[[#This Row],[País]],IFERROR(((Emisiones_CO2_CO2eq_LA[[#This Row],[Industria (kilotoneladas CO₂e)]]-I380)/I380)*100,0),0)</f>
        <v>0</v>
      </c>
      <c r="L381" s="5">
        <v>5.15259611573523E-2</v>
      </c>
      <c r="M381">
        <v>8610</v>
      </c>
      <c r="N381">
        <f>IF(A380=Emisiones_CO2_CO2eq_LA[[#This Row],[País]],IFERROR(Emisiones_CO2_CO2eq_LA[[#This Row],[UCTUS (kilotoneladas CO₂e)]]-M380,0),0)</f>
        <v>0</v>
      </c>
      <c r="O381" s="5">
        <f>IF(A380=Emisiones_CO2_CO2eq_LA[[#This Row],[País]],IFERROR(((Emisiones_CO2_CO2eq_LA[[#This Row],[UCTUS (kilotoneladas CO₂e)]]-M380)/M380)*100,0),0)</f>
        <v>0</v>
      </c>
      <c r="P381" s="5">
        <v>3.4126040428061799</v>
      </c>
      <c r="Q381">
        <v>0</v>
      </c>
      <c r="R381">
        <f>IF(A380=Emisiones_CO2_CO2eq_LA[[#This Row],[País]],IFERROR(Emisiones_CO2_CO2eq_LA[[#This Row],[Otras Quemas de Combustible (kilotoneladas CO₂e)]]-Q380,0),0)</f>
        <v>0</v>
      </c>
      <c r="S381" s="5">
        <f>IF(A380=Emisiones_CO2_CO2eq_LA[[#This Row],[País]],IFERROR(((Emisiones_CO2_CO2eq_LA[[#This Row],[Otras Quemas de Combustible (kilotoneladas CO₂e)]]-Q380)/Q380)*100,0),0)</f>
        <v>0</v>
      </c>
      <c r="T381" s="6">
        <v>0</v>
      </c>
      <c r="U381">
        <v>1300</v>
      </c>
      <c r="V381">
        <f>IF(A380=Emisiones_CO2_CO2eq_LA[[#This Row],[País]],IFERROR(Emisiones_CO2_CO2eq_LA[[#This Row],[Transporte (kilotoneladas CO₂e)]]-U380,0),0)</f>
        <v>0</v>
      </c>
      <c r="W381" s="5">
        <f>IF(A380=Emisiones_CO2_CO2eq_LA[[#This Row],[País]],IFERROR(((Emisiones_CO2_CO2eq_LA[[#This Row],[Transporte (kilotoneladas CO₂e)]]-U380)/U380)*100,0),0)</f>
        <v>0</v>
      </c>
      <c r="X381" s="5">
        <v>0.51525961157352296</v>
      </c>
      <c r="Y381">
        <v>600</v>
      </c>
      <c r="Z381">
        <f>IF(A380=Emisiones_CO2_CO2eq_LA[[#This Row],[País]],IFERROR(Emisiones_CO2_CO2eq_LA[[#This Row],[Manufactura y Construcción (kilotoneladas CO₂e)]]-Y380,0),0)</f>
        <v>100</v>
      </c>
      <c r="AA381" s="5">
        <f>IF(A380=Emisiones_CO2_CO2eq_LA[[#This Row],[País]],IFERROR(((Emisiones_CO2_CO2eq_LA[[#This Row],[Manufactura y Construcción (kilotoneladas CO₂e)]]-Y380)/Y380)*100,0),0)</f>
        <v>20</v>
      </c>
      <c r="AB381" s="5">
        <v>0.23781212841854901</v>
      </c>
      <c r="AC381">
        <v>0</v>
      </c>
      <c r="AD381">
        <f>IF(A380=Emisiones_CO2_CO2eq_LA[[#This Row],[País]],IFERROR(Emisiones_CO2_CO2eq_LA[[#This Row],[Emisiones Fugitivas (kilotoneladas CO₂e)]]-AC380,0),0)</f>
        <v>0</v>
      </c>
      <c r="AE381" s="5">
        <f>IF(A380=Emisiones_CO2_CO2eq_LA[[#This Row],[País]],IFERROR(((Emisiones_CO2_CO2eq_LA[[#This Row],[Emisiones Fugitivas (kilotoneladas CO₂e)]]-AC380)/AC380)*100,0),0)</f>
        <v>0</v>
      </c>
      <c r="AF381" s="5">
        <v>0</v>
      </c>
      <c r="AG381">
        <v>800</v>
      </c>
      <c r="AH381">
        <f>IF(A380=Emisiones_CO2_CO2eq_LA[[#This Row],[País]],IFERROR(Emisiones_CO2_CO2eq_LA[[#This Row],[Electricidad y Calor (kilotoneladas CO₂e)]]-AG380,0),0)</f>
        <v>300</v>
      </c>
      <c r="AI381" s="5">
        <f>IF(A380=Emisiones_CO2_CO2eq_LA[[#This Row],[País]],IFERROR(((Emisiones_CO2_CO2eq_LA[[#This Row],[Electricidad y Calor (kilotoneladas CO₂e)]]-AG380)/AG380)*100,0),0)</f>
        <v>60</v>
      </c>
      <c r="AJ381" s="5">
        <v>0.31708283789139902</v>
      </c>
    </row>
    <row r="382" spans="1:36" x14ac:dyDescent="0.25">
      <c r="A382" t="s">
        <v>264</v>
      </c>
      <c r="B382" t="s">
        <v>465</v>
      </c>
      <c r="C382" t="s">
        <v>265</v>
      </c>
      <c r="D382">
        <v>1992</v>
      </c>
      <c r="E382">
        <v>300</v>
      </c>
      <c r="F382">
        <f>IF(A381=Emisiones_CO2_CO2eq_LA[[#This Row],[País]],IFERROR(Emisiones_CO2_CO2eq_LA[[#This Row],[Edificios (kilotoneladas CO₂e)]]-E381,0),0)</f>
        <v>0</v>
      </c>
      <c r="G382" s="5">
        <f>IF(A381=Emisiones_CO2_CO2eq_LA[[#This Row],[País]],IFERROR(((Emisiones_CO2_CO2eq_LA[[#This Row],[Edificios (kilotoneladas CO₂e)]]-E381)/E381)*100,0),0)</f>
        <v>0</v>
      </c>
      <c r="H382" s="5">
        <v>0.116459627329192</v>
      </c>
      <c r="I382">
        <v>110</v>
      </c>
      <c r="J382">
        <f>IF(A381=Emisiones_CO2_CO2eq_LA[[#This Row],[País]],IFERROR(Emisiones_CO2_CO2eq_LA[[#This Row],[Industria (kilotoneladas CO₂e)]]-I381,0),0)</f>
        <v>-20</v>
      </c>
      <c r="K382" s="5">
        <f>IF(A381=Emisiones_CO2_CO2eq_LA[[#This Row],[País]],IFERROR(((Emisiones_CO2_CO2eq_LA[[#This Row],[Industria (kilotoneladas CO₂e)]]-I381)/I381)*100,0),0)</f>
        <v>-15.384615384615385</v>
      </c>
      <c r="L382" s="5">
        <v>4.2701863354037202E-2</v>
      </c>
      <c r="M382">
        <v>8610</v>
      </c>
      <c r="N382">
        <f>IF(A381=Emisiones_CO2_CO2eq_LA[[#This Row],[País]],IFERROR(Emisiones_CO2_CO2eq_LA[[#This Row],[UCTUS (kilotoneladas CO₂e)]]-M381,0),0)</f>
        <v>0</v>
      </c>
      <c r="O382" s="5">
        <f>IF(A381=Emisiones_CO2_CO2eq_LA[[#This Row],[País]],IFERROR(((Emisiones_CO2_CO2eq_LA[[#This Row],[UCTUS (kilotoneladas CO₂e)]]-M381)/M381)*100,0),0)</f>
        <v>0</v>
      </c>
      <c r="P382" s="5">
        <v>3.3423913043478199</v>
      </c>
      <c r="Q382">
        <v>0</v>
      </c>
      <c r="R382">
        <f>IF(A381=Emisiones_CO2_CO2eq_LA[[#This Row],[País]],IFERROR(Emisiones_CO2_CO2eq_LA[[#This Row],[Otras Quemas de Combustible (kilotoneladas CO₂e)]]-Q381,0),0)</f>
        <v>0</v>
      </c>
      <c r="S382" s="5">
        <f>IF(A381=Emisiones_CO2_CO2eq_LA[[#This Row],[País]],IFERROR(((Emisiones_CO2_CO2eq_LA[[#This Row],[Otras Quemas de Combustible (kilotoneladas CO₂e)]]-Q381)/Q381)*100,0),0)</f>
        <v>0</v>
      </c>
      <c r="T382" s="6">
        <v>0</v>
      </c>
      <c r="U382">
        <v>1400</v>
      </c>
      <c r="V382">
        <f>IF(A381=Emisiones_CO2_CO2eq_LA[[#This Row],[País]],IFERROR(Emisiones_CO2_CO2eq_LA[[#This Row],[Transporte (kilotoneladas CO₂e)]]-U381,0),0)</f>
        <v>100</v>
      </c>
      <c r="W382" s="5">
        <f>IF(A381=Emisiones_CO2_CO2eq_LA[[#This Row],[País]],IFERROR(((Emisiones_CO2_CO2eq_LA[[#This Row],[Transporte (kilotoneladas CO₂e)]]-U381)/U381)*100,0),0)</f>
        <v>7.6923076923076925</v>
      </c>
      <c r="X382" s="5">
        <v>0.54347826086956497</v>
      </c>
      <c r="Y382">
        <v>600</v>
      </c>
      <c r="Z382">
        <f>IF(A381=Emisiones_CO2_CO2eq_LA[[#This Row],[País]],IFERROR(Emisiones_CO2_CO2eq_LA[[#This Row],[Manufactura y Construcción (kilotoneladas CO₂e)]]-Y381,0),0)</f>
        <v>0</v>
      </c>
      <c r="AA382" s="5">
        <f>IF(A381=Emisiones_CO2_CO2eq_LA[[#This Row],[País]],IFERROR(((Emisiones_CO2_CO2eq_LA[[#This Row],[Manufactura y Construcción (kilotoneladas CO₂e)]]-Y381)/Y381)*100,0),0)</f>
        <v>0</v>
      </c>
      <c r="AB382" s="5">
        <v>0.23291925465838501</v>
      </c>
      <c r="AC382">
        <v>0</v>
      </c>
      <c r="AD382">
        <f>IF(A381=Emisiones_CO2_CO2eq_LA[[#This Row],[País]],IFERROR(Emisiones_CO2_CO2eq_LA[[#This Row],[Emisiones Fugitivas (kilotoneladas CO₂e)]]-AC381,0),0)</f>
        <v>0</v>
      </c>
      <c r="AE382" s="5">
        <f>IF(A381=Emisiones_CO2_CO2eq_LA[[#This Row],[País]],IFERROR(((Emisiones_CO2_CO2eq_LA[[#This Row],[Emisiones Fugitivas (kilotoneladas CO₂e)]]-AC381)/AC381)*100,0),0)</f>
        <v>0</v>
      </c>
      <c r="AF382" s="5">
        <v>0</v>
      </c>
      <c r="AG382">
        <v>1200</v>
      </c>
      <c r="AH382">
        <f>IF(A381=Emisiones_CO2_CO2eq_LA[[#This Row],[País]],IFERROR(Emisiones_CO2_CO2eq_LA[[#This Row],[Electricidad y Calor (kilotoneladas CO₂e)]]-AG381,0),0)</f>
        <v>400</v>
      </c>
      <c r="AI382" s="5">
        <f>IF(A381=Emisiones_CO2_CO2eq_LA[[#This Row],[País]],IFERROR(((Emisiones_CO2_CO2eq_LA[[#This Row],[Electricidad y Calor (kilotoneladas CO₂e)]]-AG381)/AG381)*100,0),0)</f>
        <v>50</v>
      </c>
      <c r="AJ382" s="5">
        <v>0.46583850931677001</v>
      </c>
    </row>
    <row r="383" spans="1:36" x14ac:dyDescent="0.25">
      <c r="A383" t="s">
        <v>264</v>
      </c>
      <c r="B383" t="s">
        <v>465</v>
      </c>
      <c r="C383" t="s">
        <v>265</v>
      </c>
      <c r="D383">
        <v>1993</v>
      </c>
      <c r="E383">
        <v>300</v>
      </c>
      <c r="F383">
        <f>IF(A382=Emisiones_CO2_CO2eq_LA[[#This Row],[País]],IFERROR(Emisiones_CO2_CO2eq_LA[[#This Row],[Edificios (kilotoneladas CO₂e)]]-E382,0),0)</f>
        <v>0</v>
      </c>
      <c r="G383" s="5">
        <f>IF(A382=Emisiones_CO2_CO2eq_LA[[#This Row],[País]],IFERROR(((Emisiones_CO2_CO2eq_LA[[#This Row],[Edificios (kilotoneladas CO₂e)]]-E382)/E382)*100,0),0)</f>
        <v>0</v>
      </c>
      <c r="H383" s="5">
        <v>0.114068441064638</v>
      </c>
      <c r="I383">
        <v>250</v>
      </c>
      <c r="J383">
        <f>IF(A382=Emisiones_CO2_CO2eq_LA[[#This Row],[País]],IFERROR(Emisiones_CO2_CO2eq_LA[[#This Row],[Industria (kilotoneladas CO₂e)]]-I382,0),0)</f>
        <v>140</v>
      </c>
      <c r="K383" s="5">
        <f>IF(A382=Emisiones_CO2_CO2eq_LA[[#This Row],[País]],IFERROR(((Emisiones_CO2_CO2eq_LA[[#This Row],[Industria (kilotoneladas CO₂e)]]-I382)/I382)*100,0),0)</f>
        <v>127.27272727272727</v>
      </c>
      <c r="L383" s="5">
        <v>9.5057034220532299E-2</v>
      </c>
      <c r="M383">
        <v>8610</v>
      </c>
      <c r="N383">
        <f>IF(A382=Emisiones_CO2_CO2eq_LA[[#This Row],[País]],IFERROR(Emisiones_CO2_CO2eq_LA[[#This Row],[UCTUS (kilotoneladas CO₂e)]]-M382,0),0)</f>
        <v>0</v>
      </c>
      <c r="O383" s="5">
        <f>IF(A382=Emisiones_CO2_CO2eq_LA[[#This Row],[País]],IFERROR(((Emisiones_CO2_CO2eq_LA[[#This Row],[UCTUS (kilotoneladas CO₂e)]]-M382)/M382)*100,0),0)</f>
        <v>0</v>
      </c>
      <c r="P383" s="5">
        <v>3.2737642585551301</v>
      </c>
      <c r="Q383">
        <v>0</v>
      </c>
      <c r="R383">
        <f>IF(A382=Emisiones_CO2_CO2eq_LA[[#This Row],[País]],IFERROR(Emisiones_CO2_CO2eq_LA[[#This Row],[Otras Quemas de Combustible (kilotoneladas CO₂e)]]-Q382,0),0)</f>
        <v>0</v>
      </c>
      <c r="S383" s="5">
        <f>IF(A382=Emisiones_CO2_CO2eq_LA[[#This Row],[País]],IFERROR(((Emisiones_CO2_CO2eq_LA[[#This Row],[Otras Quemas de Combustible (kilotoneladas CO₂e)]]-Q382)/Q382)*100,0),0)</f>
        <v>0</v>
      </c>
      <c r="T383" s="6">
        <v>0</v>
      </c>
      <c r="U383">
        <v>1500</v>
      </c>
      <c r="V383">
        <f>IF(A382=Emisiones_CO2_CO2eq_LA[[#This Row],[País]],IFERROR(Emisiones_CO2_CO2eq_LA[[#This Row],[Transporte (kilotoneladas CO₂e)]]-U382,0),0)</f>
        <v>100</v>
      </c>
      <c r="W383" s="5">
        <f>IF(A382=Emisiones_CO2_CO2eq_LA[[#This Row],[País]],IFERROR(((Emisiones_CO2_CO2eq_LA[[#This Row],[Transporte (kilotoneladas CO₂e)]]-U382)/U382)*100,0),0)</f>
        <v>7.1428571428571423</v>
      </c>
      <c r="X383" s="5">
        <v>0.57034220532319302</v>
      </c>
      <c r="Y383">
        <v>700</v>
      </c>
      <c r="Z383">
        <f>IF(A382=Emisiones_CO2_CO2eq_LA[[#This Row],[País]],IFERROR(Emisiones_CO2_CO2eq_LA[[#This Row],[Manufactura y Construcción (kilotoneladas CO₂e)]]-Y382,0),0)</f>
        <v>100</v>
      </c>
      <c r="AA383" s="5">
        <f>IF(A382=Emisiones_CO2_CO2eq_LA[[#This Row],[País]],IFERROR(((Emisiones_CO2_CO2eq_LA[[#This Row],[Manufactura y Construcción (kilotoneladas CO₂e)]]-Y382)/Y382)*100,0),0)</f>
        <v>16.666666666666664</v>
      </c>
      <c r="AB383" s="5">
        <v>0.26615969581748999</v>
      </c>
      <c r="AC383">
        <v>0</v>
      </c>
      <c r="AD383">
        <f>IF(A382=Emisiones_CO2_CO2eq_LA[[#This Row],[País]],IFERROR(Emisiones_CO2_CO2eq_LA[[#This Row],[Emisiones Fugitivas (kilotoneladas CO₂e)]]-AC382,0),0)</f>
        <v>0</v>
      </c>
      <c r="AE383" s="5">
        <f>IF(A382=Emisiones_CO2_CO2eq_LA[[#This Row],[País]],IFERROR(((Emisiones_CO2_CO2eq_LA[[#This Row],[Emisiones Fugitivas (kilotoneladas CO₂e)]]-AC382)/AC382)*100,0),0)</f>
        <v>0</v>
      </c>
      <c r="AF383" s="5">
        <v>0</v>
      </c>
      <c r="AG383">
        <v>1000</v>
      </c>
      <c r="AH383">
        <f>IF(A382=Emisiones_CO2_CO2eq_LA[[#This Row],[País]],IFERROR(Emisiones_CO2_CO2eq_LA[[#This Row],[Electricidad y Calor (kilotoneladas CO₂e)]]-AG382,0),0)</f>
        <v>-200</v>
      </c>
      <c r="AI383" s="5">
        <f>IF(A382=Emisiones_CO2_CO2eq_LA[[#This Row],[País]],IFERROR(((Emisiones_CO2_CO2eq_LA[[#This Row],[Electricidad y Calor (kilotoneladas CO₂e)]]-AG382)/AG382)*100,0),0)</f>
        <v>-16.666666666666664</v>
      </c>
      <c r="AJ383" s="5">
        <v>0.38022813688212898</v>
      </c>
    </row>
    <row r="384" spans="1:36" x14ac:dyDescent="0.25">
      <c r="A384" t="s">
        <v>264</v>
      </c>
      <c r="B384" t="s">
        <v>465</v>
      </c>
      <c r="C384" t="s">
        <v>265</v>
      </c>
      <c r="D384">
        <v>1994</v>
      </c>
      <c r="E384">
        <v>300</v>
      </c>
      <c r="F384">
        <f>IF(A383=Emisiones_CO2_CO2eq_LA[[#This Row],[País]],IFERROR(Emisiones_CO2_CO2eq_LA[[#This Row],[Edificios (kilotoneladas CO₂e)]]-E383,0),0)</f>
        <v>0</v>
      </c>
      <c r="G384" s="5">
        <f>IF(A383=Emisiones_CO2_CO2eq_LA[[#This Row],[País]],IFERROR(((Emisiones_CO2_CO2eq_LA[[#This Row],[Edificios (kilotoneladas CO₂e)]]-E383)/E383)*100,0),0)</f>
        <v>0</v>
      </c>
      <c r="H384" s="5">
        <v>0.11177347242921</v>
      </c>
      <c r="I384">
        <v>270</v>
      </c>
      <c r="J384">
        <f>IF(A383=Emisiones_CO2_CO2eq_LA[[#This Row],[País]],IFERROR(Emisiones_CO2_CO2eq_LA[[#This Row],[Industria (kilotoneladas CO₂e)]]-I383,0),0)</f>
        <v>20</v>
      </c>
      <c r="K384" s="5">
        <f>IF(A383=Emisiones_CO2_CO2eq_LA[[#This Row],[País]],IFERROR(((Emisiones_CO2_CO2eq_LA[[#This Row],[Industria (kilotoneladas CO₂e)]]-I383)/I383)*100,0),0)</f>
        <v>8</v>
      </c>
      <c r="L384" s="5">
        <v>0.10059612518628901</v>
      </c>
      <c r="M384">
        <v>8610</v>
      </c>
      <c r="N384">
        <f>IF(A383=Emisiones_CO2_CO2eq_LA[[#This Row],[País]],IFERROR(Emisiones_CO2_CO2eq_LA[[#This Row],[UCTUS (kilotoneladas CO₂e)]]-M383,0),0)</f>
        <v>0</v>
      </c>
      <c r="O384" s="5">
        <f>IF(A383=Emisiones_CO2_CO2eq_LA[[#This Row],[País]],IFERROR(((Emisiones_CO2_CO2eq_LA[[#This Row],[UCTUS (kilotoneladas CO₂e)]]-M383)/M383)*100,0),0)</f>
        <v>0</v>
      </c>
      <c r="P384" s="5">
        <v>3.2078986587183298</v>
      </c>
      <c r="Q384">
        <v>0</v>
      </c>
      <c r="R384">
        <f>IF(A383=Emisiones_CO2_CO2eq_LA[[#This Row],[País]],IFERROR(Emisiones_CO2_CO2eq_LA[[#This Row],[Otras Quemas de Combustible (kilotoneladas CO₂e)]]-Q383,0),0)</f>
        <v>0</v>
      </c>
      <c r="S384" s="5">
        <f>IF(A383=Emisiones_CO2_CO2eq_LA[[#This Row],[País]],IFERROR(((Emisiones_CO2_CO2eq_LA[[#This Row],[Otras Quemas de Combustible (kilotoneladas CO₂e)]]-Q383)/Q383)*100,0),0)</f>
        <v>0</v>
      </c>
      <c r="T384" s="6">
        <v>0</v>
      </c>
      <c r="U384">
        <v>1600</v>
      </c>
      <c r="V384">
        <f>IF(A383=Emisiones_CO2_CO2eq_LA[[#This Row],[País]],IFERROR(Emisiones_CO2_CO2eq_LA[[#This Row],[Transporte (kilotoneladas CO₂e)]]-U383,0),0)</f>
        <v>100</v>
      </c>
      <c r="W384" s="5">
        <f>IF(A383=Emisiones_CO2_CO2eq_LA[[#This Row],[País]],IFERROR(((Emisiones_CO2_CO2eq_LA[[#This Row],[Transporte (kilotoneladas CO₂e)]]-U383)/U383)*100,0),0)</f>
        <v>6.666666666666667</v>
      </c>
      <c r="X384" s="5">
        <v>0.59612518628912003</v>
      </c>
      <c r="Y384">
        <v>700</v>
      </c>
      <c r="Z384">
        <f>IF(A383=Emisiones_CO2_CO2eq_LA[[#This Row],[País]],IFERROR(Emisiones_CO2_CO2eq_LA[[#This Row],[Manufactura y Construcción (kilotoneladas CO₂e)]]-Y383,0),0)</f>
        <v>0</v>
      </c>
      <c r="AA384" s="5">
        <f>IF(A383=Emisiones_CO2_CO2eq_LA[[#This Row],[País]],IFERROR(((Emisiones_CO2_CO2eq_LA[[#This Row],[Manufactura y Construcción (kilotoneladas CO₂e)]]-Y383)/Y383)*100,0),0)</f>
        <v>0</v>
      </c>
      <c r="AB384" s="5">
        <v>0.26080476900149002</v>
      </c>
      <c r="AC384">
        <v>0</v>
      </c>
      <c r="AD384">
        <f>IF(A383=Emisiones_CO2_CO2eq_LA[[#This Row],[País]],IFERROR(Emisiones_CO2_CO2eq_LA[[#This Row],[Emisiones Fugitivas (kilotoneladas CO₂e)]]-AC383,0),0)</f>
        <v>0</v>
      </c>
      <c r="AE384" s="5">
        <f>IF(A383=Emisiones_CO2_CO2eq_LA[[#This Row],[País]],IFERROR(((Emisiones_CO2_CO2eq_LA[[#This Row],[Emisiones Fugitivas (kilotoneladas CO₂e)]]-AC383)/AC383)*100,0),0)</f>
        <v>0</v>
      </c>
      <c r="AF384" s="5">
        <v>0</v>
      </c>
      <c r="AG384">
        <v>1100</v>
      </c>
      <c r="AH384">
        <f>IF(A383=Emisiones_CO2_CO2eq_LA[[#This Row],[País]],IFERROR(Emisiones_CO2_CO2eq_LA[[#This Row],[Electricidad y Calor (kilotoneladas CO₂e)]]-AG383,0),0)</f>
        <v>100</v>
      </c>
      <c r="AI384" s="5">
        <f>IF(A383=Emisiones_CO2_CO2eq_LA[[#This Row],[País]],IFERROR(((Emisiones_CO2_CO2eq_LA[[#This Row],[Electricidad y Calor (kilotoneladas CO₂e)]]-AG383)/AG383)*100,0),0)</f>
        <v>10</v>
      </c>
      <c r="AJ384" s="5">
        <v>0.40983606557377</v>
      </c>
    </row>
    <row r="385" spans="1:36" x14ac:dyDescent="0.25">
      <c r="A385" t="s">
        <v>264</v>
      </c>
      <c r="B385" t="s">
        <v>465</v>
      </c>
      <c r="C385" t="s">
        <v>265</v>
      </c>
      <c r="D385">
        <v>1995</v>
      </c>
      <c r="E385">
        <v>300</v>
      </c>
      <c r="F385">
        <f>IF(A384=Emisiones_CO2_CO2eq_LA[[#This Row],[País]],IFERROR(Emisiones_CO2_CO2eq_LA[[#This Row],[Edificios (kilotoneladas CO₂e)]]-E384,0),0)</f>
        <v>0</v>
      </c>
      <c r="G385" s="5">
        <f>IF(A384=Emisiones_CO2_CO2eq_LA[[#This Row],[País]],IFERROR(((Emisiones_CO2_CO2eq_LA[[#This Row],[Edificios (kilotoneladas CO₂e)]]-E384)/E384)*100,0),0)</f>
        <v>0</v>
      </c>
      <c r="H385" s="5">
        <v>0.10948905109489</v>
      </c>
      <c r="I385">
        <v>260</v>
      </c>
      <c r="J385">
        <f>IF(A384=Emisiones_CO2_CO2eq_LA[[#This Row],[País]],IFERROR(Emisiones_CO2_CO2eq_LA[[#This Row],[Industria (kilotoneladas CO₂e)]]-I384,0),0)</f>
        <v>-10</v>
      </c>
      <c r="K385" s="5">
        <f>IF(A384=Emisiones_CO2_CO2eq_LA[[#This Row],[País]],IFERROR(((Emisiones_CO2_CO2eq_LA[[#This Row],[Industria (kilotoneladas CO₂e)]]-I384)/I384)*100,0),0)</f>
        <v>-3.7037037037037033</v>
      </c>
      <c r="L385" s="5">
        <v>9.4890510948905105E-2</v>
      </c>
      <c r="M385">
        <v>8610</v>
      </c>
      <c r="N385">
        <f>IF(A384=Emisiones_CO2_CO2eq_LA[[#This Row],[País]],IFERROR(Emisiones_CO2_CO2eq_LA[[#This Row],[UCTUS (kilotoneladas CO₂e)]]-M384,0),0)</f>
        <v>0</v>
      </c>
      <c r="O385" s="5">
        <f>IF(A384=Emisiones_CO2_CO2eq_LA[[#This Row],[País]],IFERROR(((Emisiones_CO2_CO2eq_LA[[#This Row],[UCTUS (kilotoneladas CO₂e)]]-M384)/M384)*100,0),0)</f>
        <v>0</v>
      </c>
      <c r="P385" s="5">
        <v>3.1423357664233502</v>
      </c>
      <c r="Q385">
        <v>0</v>
      </c>
      <c r="R385">
        <f>IF(A384=Emisiones_CO2_CO2eq_LA[[#This Row],[País]],IFERROR(Emisiones_CO2_CO2eq_LA[[#This Row],[Otras Quemas de Combustible (kilotoneladas CO₂e)]]-Q384,0),0)</f>
        <v>0</v>
      </c>
      <c r="S385" s="5">
        <f>IF(A384=Emisiones_CO2_CO2eq_LA[[#This Row],[País]],IFERROR(((Emisiones_CO2_CO2eq_LA[[#This Row],[Otras Quemas de Combustible (kilotoneladas CO₂e)]]-Q384)/Q384)*100,0),0)</f>
        <v>0</v>
      </c>
      <c r="T385" s="6">
        <v>0</v>
      </c>
      <c r="U385">
        <v>1700</v>
      </c>
      <c r="V385">
        <f>IF(A384=Emisiones_CO2_CO2eq_LA[[#This Row],[País]],IFERROR(Emisiones_CO2_CO2eq_LA[[#This Row],[Transporte (kilotoneladas CO₂e)]]-U384,0),0)</f>
        <v>100</v>
      </c>
      <c r="W385" s="5">
        <f>IF(A384=Emisiones_CO2_CO2eq_LA[[#This Row],[País]],IFERROR(((Emisiones_CO2_CO2eq_LA[[#This Row],[Transporte (kilotoneladas CO₂e)]]-U384)/U384)*100,0),0)</f>
        <v>6.25</v>
      </c>
      <c r="X385" s="5">
        <v>0.62043795620437903</v>
      </c>
      <c r="Y385">
        <v>800</v>
      </c>
      <c r="Z385">
        <f>IF(A384=Emisiones_CO2_CO2eq_LA[[#This Row],[País]],IFERROR(Emisiones_CO2_CO2eq_LA[[#This Row],[Manufactura y Construcción (kilotoneladas CO₂e)]]-Y384,0),0)</f>
        <v>100</v>
      </c>
      <c r="AA385" s="5">
        <f>IF(A384=Emisiones_CO2_CO2eq_LA[[#This Row],[País]],IFERROR(((Emisiones_CO2_CO2eq_LA[[#This Row],[Manufactura y Construcción (kilotoneladas CO₂e)]]-Y384)/Y384)*100,0),0)</f>
        <v>14.285714285714285</v>
      </c>
      <c r="AB385" s="5">
        <v>0.29197080291970801</v>
      </c>
      <c r="AC385">
        <v>0</v>
      </c>
      <c r="AD385">
        <f>IF(A384=Emisiones_CO2_CO2eq_LA[[#This Row],[País]],IFERROR(Emisiones_CO2_CO2eq_LA[[#This Row],[Emisiones Fugitivas (kilotoneladas CO₂e)]]-AC384,0),0)</f>
        <v>0</v>
      </c>
      <c r="AE385" s="5">
        <f>IF(A384=Emisiones_CO2_CO2eq_LA[[#This Row],[País]],IFERROR(((Emisiones_CO2_CO2eq_LA[[#This Row],[Emisiones Fugitivas (kilotoneladas CO₂e)]]-AC384)/AC384)*100,0),0)</f>
        <v>0</v>
      </c>
      <c r="AF385" s="5">
        <v>0</v>
      </c>
      <c r="AG385">
        <v>1200</v>
      </c>
      <c r="AH385">
        <f>IF(A384=Emisiones_CO2_CO2eq_LA[[#This Row],[País]],IFERROR(Emisiones_CO2_CO2eq_LA[[#This Row],[Electricidad y Calor (kilotoneladas CO₂e)]]-AG384,0),0)</f>
        <v>100</v>
      </c>
      <c r="AI385" s="5">
        <f>IF(A384=Emisiones_CO2_CO2eq_LA[[#This Row],[País]],IFERROR(((Emisiones_CO2_CO2eq_LA[[#This Row],[Electricidad y Calor (kilotoneladas CO₂e)]]-AG384)/AG384)*100,0),0)</f>
        <v>9.0909090909090917</v>
      </c>
      <c r="AJ385" s="5">
        <v>0.43795620437956201</v>
      </c>
    </row>
    <row r="386" spans="1:36" x14ac:dyDescent="0.25">
      <c r="A386" t="s">
        <v>264</v>
      </c>
      <c r="B386" t="s">
        <v>465</v>
      </c>
      <c r="C386" t="s">
        <v>265</v>
      </c>
      <c r="D386">
        <v>1996</v>
      </c>
      <c r="E386">
        <v>300</v>
      </c>
      <c r="F386">
        <f>IF(A385=Emisiones_CO2_CO2eq_LA[[#This Row],[País]],IFERROR(Emisiones_CO2_CO2eq_LA[[#This Row],[Edificios (kilotoneladas CO₂e)]]-E385,0),0)</f>
        <v>0</v>
      </c>
      <c r="G386" s="5">
        <f>IF(A385=Emisiones_CO2_CO2eq_LA[[#This Row],[País]],IFERROR(((Emisiones_CO2_CO2eq_LA[[#This Row],[Edificios (kilotoneladas CO₂e)]]-E385)/E385)*100,0),0)</f>
        <v>0</v>
      </c>
      <c r="H386" s="5">
        <v>0.10729613733905501</v>
      </c>
      <c r="I386">
        <v>280</v>
      </c>
      <c r="J386">
        <f>IF(A385=Emisiones_CO2_CO2eq_LA[[#This Row],[País]],IFERROR(Emisiones_CO2_CO2eq_LA[[#This Row],[Industria (kilotoneladas CO₂e)]]-I385,0),0)</f>
        <v>20</v>
      </c>
      <c r="K386" s="5">
        <f>IF(A385=Emisiones_CO2_CO2eq_LA[[#This Row],[País]],IFERROR(((Emisiones_CO2_CO2eq_LA[[#This Row],[Industria (kilotoneladas CO₂e)]]-I385)/I385)*100,0),0)</f>
        <v>7.6923076923076925</v>
      </c>
      <c r="L386" s="5">
        <v>0.100143061516452</v>
      </c>
      <c r="M386">
        <v>8550</v>
      </c>
      <c r="N386">
        <f>IF(A385=Emisiones_CO2_CO2eq_LA[[#This Row],[País]],IFERROR(Emisiones_CO2_CO2eq_LA[[#This Row],[UCTUS (kilotoneladas CO₂e)]]-M385,0),0)</f>
        <v>-60</v>
      </c>
      <c r="O386" s="5">
        <f>IF(A385=Emisiones_CO2_CO2eq_LA[[#This Row],[País]],IFERROR(((Emisiones_CO2_CO2eq_LA[[#This Row],[UCTUS (kilotoneladas CO₂e)]]-M385)/M385)*100,0),0)</f>
        <v>-0.69686411149825789</v>
      </c>
      <c r="P386" s="5">
        <v>3.0579399141630899</v>
      </c>
      <c r="Q386">
        <v>0</v>
      </c>
      <c r="R386">
        <f>IF(A385=Emisiones_CO2_CO2eq_LA[[#This Row],[País]],IFERROR(Emisiones_CO2_CO2eq_LA[[#This Row],[Otras Quemas de Combustible (kilotoneladas CO₂e)]]-Q385,0),0)</f>
        <v>0</v>
      </c>
      <c r="S386" s="5">
        <f>IF(A385=Emisiones_CO2_CO2eq_LA[[#This Row],[País]],IFERROR(((Emisiones_CO2_CO2eq_LA[[#This Row],[Otras Quemas de Combustible (kilotoneladas CO₂e)]]-Q385)/Q385)*100,0),0)</f>
        <v>0</v>
      </c>
      <c r="T386" s="6">
        <v>0</v>
      </c>
      <c r="U386">
        <v>1800</v>
      </c>
      <c r="V386">
        <f>IF(A385=Emisiones_CO2_CO2eq_LA[[#This Row],[País]],IFERROR(Emisiones_CO2_CO2eq_LA[[#This Row],[Transporte (kilotoneladas CO₂e)]]-U385,0),0)</f>
        <v>100</v>
      </c>
      <c r="W386" s="5">
        <f>IF(A385=Emisiones_CO2_CO2eq_LA[[#This Row],[País]],IFERROR(((Emisiones_CO2_CO2eq_LA[[#This Row],[Transporte (kilotoneladas CO₂e)]]-U385)/U385)*100,0),0)</f>
        <v>5.8823529411764701</v>
      </c>
      <c r="X386" s="5">
        <v>0.64377682403433401</v>
      </c>
      <c r="Y386">
        <v>900</v>
      </c>
      <c r="Z386">
        <f>IF(A385=Emisiones_CO2_CO2eq_LA[[#This Row],[País]],IFERROR(Emisiones_CO2_CO2eq_LA[[#This Row],[Manufactura y Construcción (kilotoneladas CO₂e)]]-Y385,0),0)</f>
        <v>100</v>
      </c>
      <c r="AA386" s="5">
        <f>IF(A385=Emisiones_CO2_CO2eq_LA[[#This Row],[País]],IFERROR(((Emisiones_CO2_CO2eq_LA[[#This Row],[Manufactura y Construcción (kilotoneladas CO₂e)]]-Y385)/Y385)*100,0),0)</f>
        <v>12.5</v>
      </c>
      <c r="AB386" s="5">
        <v>0.321888412017167</v>
      </c>
      <c r="AC386">
        <v>0</v>
      </c>
      <c r="AD386">
        <f>IF(A385=Emisiones_CO2_CO2eq_LA[[#This Row],[País]],IFERROR(Emisiones_CO2_CO2eq_LA[[#This Row],[Emisiones Fugitivas (kilotoneladas CO₂e)]]-AC385,0),0)</f>
        <v>0</v>
      </c>
      <c r="AE386" s="5">
        <f>IF(A385=Emisiones_CO2_CO2eq_LA[[#This Row],[País]],IFERROR(((Emisiones_CO2_CO2eq_LA[[#This Row],[Emisiones Fugitivas (kilotoneladas CO₂e)]]-AC385)/AC385)*100,0),0)</f>
        <v>0</v>
      </c>
      <c r="AF386" s="5">
        <v>0</v>
      </c>
      <c r="AG386">
        <v>1100</v>
      </c>
      <c r="AH386">
        <f>IF(A385=Emisiones_CO2_CO2eq_LA[[#This Row],[País]],IFERROR(Emisiones_CO2_CO2eq_LA[[#This Row],[Electricidad y Calor (kilotoneladas CO₂e)]]-AG385,0),0)</f>
        <v>-100</v>
      </c>
      <c r="AI386" s="5">
        <f>IF(A385=Emisiones_CO2_CO2eq_LA[[#This Row],[País]],IFERROR(((Emisiones_CO2_CO2eq_LA[[#This Row],[Electricidad y Calor (kilotoneladas CO₂e)]]-AG385)/AG385)*100,0),0)</f>
        <v>-8.3333333333333321</v>
      </c>
      <c r="AJ386" s="5">
        <v>0.393419170243204</v>
      </c>
    </row>
    <row r="387" spans="1:36" x14ac:dyDescent="0.25">
      <c r="A387" t="s">
        <v>264</v>
      </c>
      <c r="B387" t="s">
        <v>465</v>
      </c>
      <c r="C387" t="s">
        <v>265</v>
      </c>
      <c r="D387">
        <v>1997</v>
      </c>
      <c r="E387">
        <v>300</v>
      </c>
      <c r="F387">
        <f>IF(A386=Emisiones_CO2_CO2eq_LA[[#This Row],[País]],IFERROR(Emisiones_CO2_CO2eq_LA[[#This Row],[Edificios (kilotoneladas CO₂e)]]-E386,0),0)</f>
        <v>0</v>
      </c>
      <c r="G387" s="5">
        <f>IF(A386=Emisiones_CO2_CO2eq_LA[[#This Row],[País]],IFERROR(((Emisiones_CO2_CO2eq_LA[[#This Row],[Edificios (kilotoneladas CO₂e)]]-E386)/E386)*100,0),0)</f>
        <v>0</v>
      </c>
      <c r="H387" s="5">
        <v>0.105115627189908</v>
      </c>
      <c r="I387">
        <v>300</v>
      </c>
      <c r="J387">
        <f>IF(A386=Emisiones_CO2_CO2eq_LA[[#This Row],[País]],IFERROR(Emisiones_CO2_CO2eq_LA[[#This Row],[Industria (kilotoneladas CO₂e)]]-I386,0),0)</f>
        <v>20</v>
      </c>
      <c r="K387" s="5">
        <f>IF(A386=Emisiones_CO2_CO2eq_LA[[#This Row],[País]],IFERROR(((Emisiones_CO2_CO2eq_LA[[#This Row],[Industria (kilotoneladas CO₂e)]]-I386)/I386)*100,0),0)</f>
        <v>7.1428571428571423</v>
      </c>
      <c r="L387" s="5">
        <v>0.105115627189908</v>
      </c>
      <c r="M387">
        <v>8550</v>
      </c>
      <c r="N387">
        <f>IF(A386=Emisiones_CO2_CO2eq_LA[[#This Row],[País]],IFERROR(Emisiones_CO2_CO2eq_LA[[#This Row],[UCTUS (kilotoneladas CO₂e)]]-M386,0),0)</f>
        <v>0</v>
      </c>
      <c r="O387" s="5">
        <f>IF(A386=Emisiones_CO2_CO2eq_LA[[#This Row],[País]],IFERROR(((Emisiones_CO2_CO2eq_LA[[#This Row],[UCTUS (kilotoneladas CO₂e)]]-M386)/M386)*100,0),0)</f>
        <v>0</v>
      </c>
      <c r="P387" s="5">
        <v>2.9957953749124</v>
      </c>
      <c r="Q387">
        <v>0</v>
      </c>
      <c r="R387">
        <f>IF(A386=Emisiones_CO2_CO2eq_LA[[#This Row],[País]],IFERROR(Emisiones_CO2_CO2eq_LA[[#This Row],[Otras Quemas de Combustible (kilotoneladas CO₂e)]]-Q386,0),0)</f>
        <v>0</v>
      </c>
      <c r="S387" s="5">
        <f>IF(A386=Emisiones_CO2_CO2eq_LA[[#This Row],[País]],IFERROR(((Emisiones_CO2_CO2eq_LA[[#This Row],[Otras Quemas de Combustible (kilotoneladas CO₂e)]]-Q386)/Q386)*100,0),0)</f>
        <v>0</v>
      </c>
      <c r="T387" s="6">
        <v>0</v>
      </c>
      <c r="U387">
        <v>1900</v>
      </c>
      <c r="V387">
        <f>IF(A386=Emisiones_CO2_CO2eq_LA[[#This Row],[País]],IFERROR(Emisiones_CO2_CO2eq_LA[[#This Row],[Transporte (kilotoneladas CO₂e)]]-U386,0),0)</f>
        <v>100</v>
      </c>
      <c r="W387" s="5">
        <f>IF(A386=Emisiones_CO2_CO2eq_LA[[#This Row],[País]],IFERROR(((Emisiones_CO2_CO2eq_LA[[#This Row],[Transporte (kilotoneladas CO₂e)]]-U386)/U386)*100,0),0)</f>
        <v>5.5555555555555554</v>
      </c>
      <c r="X387" s="5">
        <v>0.66573230553608898</v>
      </c>
      <c r="Y387">
        <v>800</v>
      </c>
      <c r="Z387">
        <f>IF(A386=Emisiones_CO2_CO2eq_LA[[#This Row],[País]],IFERROR(Emisiones_CO2_CO2eq_LA[[#This Row],[Manufactura y Construcción (kilotoneladas CO₂e)]]-Y386,0),0)</f>
        <v>-100</v>
      </c>
      <c r="AA387" s="5">
        <f>IF(A386=Emisiones_CO2_CO2eq_LA[[#This Row],[País]],IFERROR(((Emisiones_CO2_CO2eq_LA[[#This Row],[Manufactura y Construcción (kilotoneladas CO₂e)]]-Y386)/Y386)*100,0),0)</f>
        <v>-11.111111111111111</v>
      </c>
      <c r="AB387" s="5">
        <v>0.28030833917309</v>
      </c>
      <c r="AC387">
        <v>0</v>
      </c>
      <c r="AD387">
        <f>IF(A386=Emisiones_CO2_CO2eq_LA[[#This Row],[País]],IFERROR(Emisiones_CO2_CO2eq_LA[[#This Row],[Emisiones Fugitivas (kilotoneladas CO₂e)]]-AC386,0),0)</f>
        <v>0</v>
      </c>
      <c r="AE387" s="5">
        <f>IF(A386=Emisiones_CO2_CO2eq_LA[[#This Row],[País]],IFERROR(((Emisiones_CO2_CO2eq_LA[[#This Row],[Emisiones Fugitivas (kilotoneladas CO₂e)]]-AC386)/AC386)*100,0),0)</f>
        <v>0</v>
      </c>
      <c r="AF387" s="5">
        <v>0</v>
      </c>
      <c r="AG387">
        <v>1300</v>
      </c>
      <c r="AH387">
        <f>IF(A386=Emisiones_CO2_CO2eq_LA[[#This Row],[País]],IFERROR(Emisiones_CO2_CO2eq_LA[[#This Row],[Electricidad y Calor (kilotoneladas CO₂e)]]-AG386,0),0)</f>
        <v>200</v>
      </c>
      <c r="AI387" s="5">
        <f>IF(A386=Emisiones_CO2_CO2eq_LA[[#This Row],[País]],IFERROR(((Emisiones_CO2_CO2eq_LA[[#This Row],[Electricidad y Calor (kilotoneladas CO₂e)]]-AG386)/AG386)*100,0),0)</f>
        <v>18.181818181818183</v>
      </c>
      <c r="AJ387" s="5">
        <v>0.45550105115627099</v>
      </c>
    </row>
    <row r="388" spans="1:36" x14ac:dyDescent="0.25">
      <c r="A388" t="s">
        <v>264</v>
      </c>
      <c r="B388" t="s">
        <v>465</v>
      </c>
      <c r="C388" t="s">
        <v>265</v>
      </c>
      <c r="D388">
        <v>1998</v>
      </c>
      <c r="E388">
        <v>300</v>
      </c>
      <c r="F388">
        <f>IF(A387=Emisiones_CO2_CO2eq_LA[[#This Row],[País]],IFERROR(Emisiones_CO2_CO2eq_LA[[#This Row],[Edificios (kilotoneladas CO₂e)]]-E387,0),0)</f>
        <v>0</v>
      </c>
      <c r="G388" s="5">
        <f>IF(A387=Emisiones_CO2_CO2eq_LA[[#This Row],[País]],IFERROR(((Emisiones_CO2_CO2eq_LA[[#This Row],[Edificios (kilotoneladas CO₂e)]]-E387)/E387)*100,0),0)</f>
        <v>0</v>
      </c>
      <c r="H388" s="5">
        <v>0.103021978021978</v>
      </c>
      <c r="I388">
        <v>320</v>
      </c>
      <c r="J388">
        <f>IF(A387=Emisiones_CO2_CO2eq_LA[[#This Row],[País]],IFERROR(Emisiones_CO2_CO2eq_LA[[#This Row],[Industria (kilotoneladas CO₂e)]]-I387,0),0)</f>
        <v>20</v>
      </c>
      <c r="K388" s="5">
        <f>IF(A387=Emisiones_CO2_CO2eq_LA[[#This Row],[País]],IFERROR(((Emisiones_CO2_CO2eq_LA[[#This Row],[Industria (kilotoneladas CO₂e)]]-I387)/I387)*100,0),0)</f>
        <v>6.666666666666667</v>
      </c>
      <c r="L388" s="5">
        <v>0.109890109890109</v>
      </c>
      <c r="M388">
        <v>8550</v>
      </c>
      <c r="N388">
        <f>IF(A387=Emisiones_CO2_CO2eq_LA[[#This Row],[País]],IFERROR(Emisiones_CO2_CO2eq_LA[[#This Row],[UCTUS (kilotoneladas CO₂e)]]-M387,0),0)</f>
        <v>0</v>
      </c>
      <c r="O388" s="5">
        <f>IF(A387=Emisiones_CO2_CO2eq_LA[[#This Row],[País]],IFERROR(((Emisiones_CO2_CO2eq_LA[[#This Row],[UCTUS (kilotoneladas CO₂e)]]-M387)/M387)*100,0),0)</f>
        <v>0</v>
      </c>
      <c r="P388" s="5">
        <v>2.9361263736263701</v>
      </c>
      <c r="Q388">
        <v>0</v>
      </c>
      <c r="R388">
        <f>IF(A387=Emisiones_CO2_CO2eq_LA[[#This Row],[País]],IFERROR(Emisiones_CO2_CO2eq_LA[[#This Row],[Otras Quemas de Combustible (kilotoneladas CO₂e)]]-Q387,0),0)</f>
        <v>0</v>
      </c>
      <c r="S388" s="5">
        <f>IF(A387=Emisiones_CO2_CO2eq_LA[[#This Row],[País]],IFERROR(((Emisiones_CO2_CO2eq_LA[[#This Row],[Otras Quemas de Combustible (kilotoneladas CO₂e)]]-Q387)/Q387)*100,0),0)</f>
        <v>0</v>
      </c>
      <c r="T388" s="6">
        <v>0</v>
      </c>
      <c r="U388">
        <v>2200</v>
      </c>
      <c r="V388">
        <f>IF(A387=Emisiones_CO2_CO2eq_LA[[#This Row],[País]],IFERROR(Emisiones_CO2_CO2eq_LA[[#This Row],[Transporte (kilotoneladas CO₂e)]]-U387,0),0)</f>
        <v>300</v>
      </c>
      <c r="W388" s="5">
        <f>IF(A387=Emisiones_CO2_CO2eq_LA[[#This Row],[País]],IFERROR(((Emisiones_CO2_CO2eq_LA[[#This Row],[Transporte (kilotoneladas CO₂e)]]-U387)/U387)*100,0),0)</f>
        <v>15.789473684210526</v>
      </c>
      <c r="X388" s="5">
        <v>0.75549450549450503</v>
      </c>
      <c r="Y388">
        <v>900</v>
      </c>
      <c r="Z388">
        <f>IF(A387=Emisiones_CO2_CO2eq_LA[[#This Row],[País]],IFERROR(Emisiones_CO2_CO2eq_LA[[#This Row],[Manufactura y Construcción (kilotoneladas CO₂e)]]-Y387,0),0)</f>
        <v>100</v>
      </c>
      <c r="AA388" s="5">
        <f>IF(A387=Emisiones_CO2_CO2eq_LA[[#This Row],[País]],IFERROR(((Emisiones_CO2_CO2eq_LA[[#This Row],[Manufactura y Construcción (kilotoneladas CO₂e)]]-Y387)/Y387)*100,0),0)</f>
        <v>12.5</v>
      </c>
      <c r="AB388" s="5">
        <v>0.30906593406593402</v>
      </c>
      <c r="AC388">
        <v>0</v>
      </c>
      <c r="AD388">
        <f>IF(A387=Emisiones_CO2_CO2eq_LA[[#This Row],[País]],IFERROR(Emisiones_CO2_CO2eq_LA[[#This Row],[Emisiones Fugitivas (kilotoneladas CO₂e)]]-AC387,0),0)</f>
        <v>0</v>
      </c>
      <c r="AE388" s="5">
        <f>IF(A387=Emisiones_CO2_CO2eq_LA[[#This Row],[País]],IFERROR(((Emisiones_CO2_CO2eq_LA[[#This Row],[Emisiones Fugitivas (kilotoneladas CO₂e)]]-AC387)/AC387)*100,0),0)</f>
        <v>0</v>
      </c>
      <c r="AF388" s="5">
        <v>0</v>
      </c>
      <c r="AG388">
        <v>2000</v>
      </c>
      <c r="AH388">
        <f>IF(A387=Emisiones_CO2_CO2eq_LA[[#This Row],[País]],IFERROR(Emisiones_CO2_CO2eq_LA[[#This Row],[Electricidad y Calor (kilotoneladas CO₂e)]]-AG387,0),0)</f>
        <v>700</v>
      </c>
      <c r="AI388" s="5">
        <f>IF(A387=Emisiones_CO2_CO2eq_LA[[#This Row],[País]],IFERROR(((Emisiones_CO2_CO2eq_LA[[#This Row],[Electricidad y Calor (kilotoneladas CO₂e)]]-AG387)/AG387)*100,0),0)</f>
        <v>53.846153846153847</v>
      </c>
      <c r="AJ388" s="5">
        <v>0.68681318681318604</v>
      </c>
    </row>
    <row r="389" spans="1:36" x14ac:dyDescent="0.25">
      <c r="A389" t="s">
        <v>264</v>
      </c>
      <c r="B389" t="s">
        <v>465</v>
      </c>
      <c r="C389" t="s">
        <v>265</v>
      </c>
      <c r="D389">
        <v>1999</v>
      </c>
      <c r="E389">
        <v>300</v>
      </c>
      <c r="F389">
        <f>IF(A388=Emisiones_CO2_CO2eq_LA[[#This Row],[País]],IFERROR(Emisiones_CO2_CO2eq_LA[[#This Row],[Edificios (kilotoneladas CO₂e)]]-E388,0),0)</f>
        <v>0</v>
      </c>
      <c r="G389" s="5">
        <f>IF(A388=Emisiones_CO2_CO2eq_LA[[#This Row],[País]],IFERROR(((Emisiones_CO2_CO2eq_LA[[#This Row],[Edificios (kilotoneladas CO₂e)]]-E388)/E388)*100,0),0)</f>
        <v>0</v>
      </c>
      <c r="H389" s="5">
        <v>0.10097610232245</v>
      </c>
      <c r="I389">
        <v>320</v>
      </c>
      <c r="J389">
        <f>IF(A388=Emisiones_CO2_CO2eq_LA[[#This Row],[País]],IFERROR(Emisiones_CO2_CO2eq_LA[[#This Row],[Industria (kilotoneladas CO₂e)]]-I388,0),0)</f>
        <v>0</v>
      </c>
      <c r="K389" s="5">
        <f>IF(A388=Emisiones_CO2_CO2eq_LA[[#This Row],[País]],IFERROR(((Emisiones_CO2_CO2eq_LA[[#This Row],[Industria (kilotoneladas CO₂e)]]-I388)/I388)*100,0),0)</f>
        <v>0</v>
      </c>
      <c r="L389" s="5">
        <v>0.10770784247728001</v>
      </c>
      <c r="M389">
        <v>8550</v>
      </c>
      <c r="N389">
        <f>IF(A388=Emisiones_CO2_CO2eq_LA[[#This Row],[País]],IFERROR(Emisiones_CO2_CO2eq_LA[[#This Row],[UCTUS (kilotoneladas CO₂e)]]-M388,0),0)</f>
        <v>0</v>
      </c>
      <c r="O389" s="5">
        <f>IF(A388=Emisiones_CO2_CO2eq_LA[[#This Row],[País]],IFERROR(((Emisiones_CO2_CO2eq_LA[[#This Row],[UCTUS (kilotoneladas CO₂e)]]-M388)/M388)*100,0),0)</f>
        <v>0</v>
      </c>
      <c r="P389" s="5">
        <v>2.8778189161898302</v>
      </c>
      <c r="Q389">
        <v>0</v>
      </c>
      <c r="R389">
        <f>IF(A388=Emisiones_CO2_CO2eq_LA[[#This Row],[País]],IFERROR(Emisiones_CO2_CO2eq_LA[[#This Row],[Otras Quemas de Combustible (kilotoneladas CO₂e)]]-Q388,0),0)</f>
        <v>0</v>
      </c>
      <c r="S389" s="5">
        <f>IF(A388=Emisiones_CO2_CO2eq_LA[[#This Row],[País]],IFERROR(((Emisiones_CO2_CO2eq_LA[[#This Row],[Otras Quemas de Combustible (kilotoneladas CO₂e)]]-Q388)/Q388)*100,0),0)</f>
        <v>0</v>
      </c>
      <c r="T389" s="6">
        <v>0</v>
      </c>
      <c r="U389">
        <v>2300</v>
      </c>
      <c r="V389">
        <f>IF(A388=Emisiones_CO2_CO2eq_LA[[#This Row],[País]],IFERROR(Emisiones_CO2_CO2eq_LA[[#This Row],[Transporte (kilotoneladas CO₂e)]]-U388,0),0)</f>
        <v>100</v>
      </c>
      <c r="W389" s="5">
        <f>IF(A388=Emisiones_CO2_CO2eq_LA[[#This Row],[País]],IFERROR(((Emisiones_CO2_CO2eq_LA[[#This Row],[Transporte (kilotoneladas CO₂e)]]-U388)/U388)*100,0),0)</f>
        <v>4.5454545454545459</v>
      </c>
      <c r="X389" s="5">
        <v>0.77415011780545195</v>
      </c>
      <c r="Y389">
        <v>800</v>
      </c>
      <c r="Z389">
        <f>IF(A388=Emisiones_CO2_CO2eq_LA[[#This Row],[País]],IFERROR(Emisiones_CO2_CO2eq_LA[[#This Row],[Manufactura y Construcción (kilotoneladas CO₂e)]]-Y388,0),0)</f>
        <v>-100</v>
      </c>
      <c r="AA389" s="5">
        <f>IF(A388=Emisiones_CO2_CO2eq_LA[[#This Row],[País]],IFERROR(((Emisiones_CO2_CO2eq_LA[[#This Row],[Manufactura y Construcción (kilotoneladas CO₂e)]]-Y388)/Y388)*100,0),0)</f>
        <v>-11.111111111111111</v>
      </c>
      <c r="AB389" s="5">
        <v>0.26926960619320001</v>
      </c>
      <c r="AC389">
        <v>0</v>
      </c>
      <c r="AD389">
        <f>IF(A388=Emisiones_CO2_CO2eq_LA[[#This Row],[País]],IFERROR(Emisiones_CO2_CO2eq_LA[[#This Row],[Emisiones Fugitivas (kilotoneladas CO₂e)]]-AC388,0),0)</f>
        <v>0</v>
      </c>
      <c r="AE389" s="5">
        <f>IF(A388=Emisiones_CO2_CO2eq_LA[[#This Row],[País]],IFERROR(((Emisiones_CO2_CO2eq_LA[[#This Row],[Emisiones Fugitivas (kilotoneladas CO₂e)]]-AC388)/AC388)*100,0),0)</f>
        <v>0</v>
      </c>
      <c r="AF389" s="5">
        <v>0</v>
      </c>
      <c r="AG389">
        <v>1200</v>
      </c>
      <c r="AH389">
        <f>IF(A388=Emisiones_CO2_CO2eq_LA[[#This Row],[País]],IFERROR(Emisiones_CO2_CO2eq_LA[[#This Row],[Electricidad y Calor (kilotoneladas CO₂e)]]-AG388,0),0)</f>
        <v>-800</v>
      </c>
      <c r="AI389" s="5">
        <f>IF(A388=Emisiones_CO2_CO2eq_LA[[#This Row],[País]],IFERROR(((Emisiones_CO2_CO2eq_LA[[#This Row],[Electricidad y Calor (kilotoneladas CO₂e)]]-AG388)/AG388)*100,0),0)</f>
        <v>-40</v>
      </c>
      <c r="AJ389" s="5">
        <v>0.40390440928980098</v>
      </c>
    </row>
    <row r="390" spans="1:36" x14ac:dyDescent="0.25">
      <c r="A390" t="s">
        <v>264</v>
      </c>
      <c r="B390" t="s">
        <v>465</v>
      </c>
      <c r="C390" t="s">
        <v>265</v>
      </c>
      <c r="D390">
        <v>2000</v>
      </c>
      <c r="E390">
        <v>300</v>
      </c>
      <c r="F390">
        <f>IF(A389=Emisiones_CO2_CO2eq_LA[[#This Row],[País]],IFERROR(Emisiones_CO2_CO2eq_LA[[#This Row],[Edificios (kilotoneladas CO₂e)]]-E389,0),0)</f>
        <v>0</v>
      </c>
      <c r="G390" s="5">
        <f>IF(A389=Emisiones_CO2_CO2eq_LA[[#This Row],[País]],IFERROR(((Emisiones_CO2_CO2eq_LA[[#This Row],[Edificios (kilotoneladas CO₂e)]]-E389)/E389)*100,0),0)</f>
        <v>0</v>
      </c>
      <c r="H390" s="5">
        <v>9.9009900990099001E-2</v>
      </c>
      <c r="I390">
        <v>400</v>
      </c>
      <c r="J390">
        <f>IF(A389=Emisiones_CO2_CO2eq_LA[[#This Row],[País]],IFERROR(Emisiones_CO2_CO2eq_LA[[#This Row],[Industria (kilotoneladas CO₂e)]]-I389,0),0)</f>
        <v>80</v>
      </c>
      <c r="K390" s="5">
        <f>IF(A389=Emisiones_CO2_CO2eq_LA[[#This Row],[País]],IFERROR(((Emisiones_CO2_CO2eq_LA[[#This Row],[Industria (kilotoneladas CO₂e)]]-I389)/I389)*100,0),0)</f>
        <v>25</v>
      </c>
      <c r="L390" s="5">
        <v>0.132013201320132</v>
      </c>
      <c r="M390">
        <v>8550</v>
      </c>
      <c r="N390">
        <f>IF(A389=Emisiones_CO2_CO2eq_LA[[#This Row],[País]],IFERROR(Emisiones_CO2_CO2eq_LA[[#This Row],[UCTUS (kilotoneladas CO₂e)]]-M389,0),0)</f>
        <v>0</v>
      </c>
      <c r="O390" s="5">
        <f>IF(A389=Emisiones_CO2_CO2eq_LA[[#This Row],[País]],IFERROR(((Emisiones_CO2_CO2eq_LA[[#This Row],[UCTUS (kilotoneladas CO₂e)]]-M389)/M389)*100,0),0)</f>
        <v>0</v>
      </c>
      <c r="P390" s="5">
        <v>2.8217821782178198</v>
      </c>
      <c r="Q390">
        <v>0</v>
      </c>
      <c r="R390">
        <f>IF(A389=Emisiones_CO2_CO2eq_LA[[#This Row],[País]],IFERROR(Emisiones_CO2_CO2eq_LA[[#This Row],[Otras Quemas de Combustible (kilotoneladas CO₂e)]]-Q389,0),0)</f>
        <v>0</v>
      </c>
      <c r="S390" s="5">
        <f>IF(A389=Emisiones_CO2_CO2eq_LA[[#This Row],[País]],IFERROR(((Emisiones_CO2_CO2eq_LA[[#This Row],[Otras Quemas de Combustible (kilotoneladas CO₂e)]]-Q389)/Q389)*100,0),0)</f>
        <v>0</v>
      </c>
      <c r="T390" s="6">
        <v>0</v>
      </c>
      <c r="U390">
        <v>2300</v>
      </c>
      <c r="V390">
        <f>IF(A389=Emisiones_CO2_CO2eq_LA[[#This Row],[País]],IFERROR(Emisiones_CO2_CO2eq_LA[[#This Row],[Transporte (kilotoneladas CO₂e)]]-U389,0),0)</f>
        <v>0</v>
      </c>
      <c r="W390" s="5">
        <f>IF(A389=Emisiones_CO2_CO2eq_LA[[#This Row],[País]],IFERROR(((Emisiones_CO2_CO2eq_LA[[#This Row],[Transporte (kilotoneladas CO₂e)]]-U389)/U389)*100,0),0)</f>
        <v>0</v>
      </c>
      <c r="X390" s="5">
        <v>0.75907590759075905</v>
      </c>
      <c r="Y390">
        <v>900</v>
      </c>
      <c r="Z390">
        <f>IF(A389=Emisiones_CO2_CO2eq_LA[[#This Row],[País]],IFERROR(Emisiones_CO2_CO2eq_LA[[#This Row],[Manufactura y Construcción (kilotoneladas CO₂e)]]-Y389,0),0)</f>
        <v>100</v>
      </c>
      <c r="AA390" s="5">
        <f>IF(A389=Emisiones_CO2_CO2eq_LA[[#This Row],[País]],IFERROR(((Emisiones_CO2_CO2eq_LA[[#This Row],[Manufactura y Construcción (kilotoneladas CO₂e)]]-Y389)/Y389)*100,0),0)</f>
        <v>12.5</v>
      </c>
      <c r="AB390" s="5">
        <v>0.29702970297029702</v>
      </c>
      <c r="AC390">
        <v>0</v>
      </c>
      <c r="AD390">
        <f>IF(A389=Emisiones_CO2_CO2eq_LA[[#This Row],[País]],IFERROR(Emisiones_CO2_CO2eq_LA[[#This Row],[Emisiones Fugitivas (kilotoneladas CO₂e)]]-AC389,0),0)</f>
        <v>0</v>
      </c>
      <c r="AE390" s="5">
        <f>IF(A389=Emisiones_CO2_CO2eq_LA[[#This Row],[País]],IFERROR(((Emisiones_CO2_CO2eq_LA[[#This Row],[Emisiones Fugitivas (kilotoneladas CO₂e)]]-AC389)/AC389)*100,0),0)</f>
        <v>0</v>
      </c>
      <c r="AF390" s="5">
        <v>0</v>
      </c>
      <c r="AG390">
        <v>1300</v>
      </c>
      <c r="AH390">
        <f>IF(A389=Emisiones_CO2_CO2eq_LA[[#This Row],[País]],IFERROR(Emisiones_CO2_CO2eq_LA[[#This Row],[Electricidad y Calor (kilotoneladas CO₂e)]]-AG389,0),0)</f>
        <v>100</v>
      </c>
      <c r="AI390" s="5">
        <f>IF(A389=Emisiones_CO2_CO2eq_LA[[#This Row],[País]],IFERROR(((Emisiones_CO2_CO2eq_LA[[#This Row],[Electricidad y Calor (kilotoneladas CO₂e)]]-AG389)/AG389)*100,0),0)</f>
        <v>8.3333333333333321</v>
      </c>
      <c r="AJ390" s="5">
        <v>0.42904290429042902</v>
      </c>
    </row>
    <row r="391" spans="1:36" x14ac:dyDescent="0.25">
      <c r="A391" t="s">
        <v>264</v>
      </c>
      <c r="B391" t="s">
        <v>465</v>
      </c>
      <c r="C391" t="s">
        <v>265</v>
      </c>
      <c r="D391">
        <v>2001</v>
      </c>
      <c r="E391">
        <v>300</v>
      </c>
      <c r="F391">
        <f>IF(A390=Emisiones_CO2_CO2eq_LA[[#This Row],[País]],IFERROR(Emisiones_CO2_CO2eq_LA[[#This Row],[Edificios (kilotoneladas CO₂e)]]-E390,0),0)</f>
        <v>0</v>
      </c>
      <c r="G391" s="5">
        <f>IF(A390=Emisiones_CO2_CO2eq_LA[[#This Row],[País]],IFERROR(((Emisiones_CO2_CO2eq_LA[[#This Row],[Edificios (kilotoneladas CO₂e)]]-E390)/E390)*100,0),0)</f>
        <v>0</v>
      </c>
      <c r="H391" s="5">
        <v>9.7087378640776698E-2</v>
      </c>
      <c r="I391">
        <v>350</v>
      </c>
      <c r="J391">
        <f>IF(A390=Emisiones_CO2_CO2eq_LA[[#This Row],[País]],IFERROR(Emisiones_CO2_CO2eq_LA[[#This Row],[Industria (kilotoneladas CO₂e)]]-I390,0),0)</f>
        <v>-50</v>
      </c>
      <c r="K391" s="5">
        <f>IF(A390=Emisiones_CO2_CO2eq_LA[[#This Row],[País]],IFERROR(((Emisiones_CO2_CO2eq_LA[[#This Row],[Industria (kilotoneladas CO₂e)]]-I390)/I390)*100,0),0)</f>
        <v>-12.5</v>
      </c>
      <c r="L391" s="5">
        <v>0.113268608414239</v>
      </c>
      <c r="M391">
        <v>8960</v>
      </c>
      <c r="N391">
        <f>IF(A390=Emisiones_CO2_CO2eq_LA[[#This Row],[País]],IFERROR(Emisiones_CO2_CO2eq_LA[[#This Row],[UCTUS (kilotoneladas CO₂e)]]-M390,0),0)</f>
        <v>410</v>
      </c>
      <c r="O391" s="5">
        <f>IF(A390=Emisiones_CO2_CO2eq_LA[[#This Row],[País]],IFERROR(((Emisiones_CO2_CO2eq_LA[[#This Row],[UCTUS (kilotoneladas CO₂e)]]-M390)/M390)*100,0),0)</f>
        <v>4.7953216374269001</v>
      </c>
      <c r="P391" s="5">
        <v>2.89967637540453</v>
      </c>
      <c r="Q391">
        <v>0</v>
      </c>
      <c r="R391">
        <f>IF(A390=Emisiones_CO2_CO2eq_LA[[#This Row],[País]],IFERROR(Emisiones_CO2_CO2eq_LA[[#This Row],[Otras Quemas de Combustible (kilotoneladas CO₂e)]]-Q390,0),0)</f>
        <v>0</v>
      </c>
      <c r="S391" s="5">
        <f>IF(A390=Emisiones_CO2_CO2eq_LA[[#This Row],[País]],IFERROR(((Emisiones_CO2_CO2eq_LA[[#This Row],[Otras Quemas de Combustible (kilotoneladas CO₂e)]]-Q390)/Q390)*100,0),0)</f>
        <v>0</v>
      </c>
      <c r="T391" s="6">
        <v>0</v>
      </c>
      <c r="U391">
        <v>2200</v>
      </c>
      <c r="V391">
        <f>IF(A390=Emisiones_CO2_CO2eq_LA[[#This Row],[País]],IFERROR(Emisiones_CO2_CO2eq_LA[[#This Row],[Transporte (kilotoneladas CO₂e)]]-U390,0),0)</f>
        <v>-100</v>
      </c>
      <c r="W391" s="5">
        <f>IF(A390=Emisiones_CO2_CO2eq_LA[[#This Row],[País]],IFERROR(((Emisiones_CO2_CO2eq_LA[[#This Row],[Transporte (kilotoneladas CO₂e)]]-U390)/U390)*100,0),0)</f>
        <v>-4.3478260869565215</v>
      </c>
      <c r="X391" s="5">
        <v>0.711974110032362</v>
      </c>
      <c r="Y391">
        <v>1100</v>
      </c>
      <c r="Z391">
        <f>IF(A390=Emisiones_CO2_CO2eq_LA[[#This Row],[País]],IFERROR(Emisiones_CO2_CO2eq_LA[[#This Row],[Manufactura y Construcción (kilotoneladas CO₂e)]]-Y390,0),0)</f>
        <v>200</v>
      </c>
      <c r="AA391" s="5">
        <f>IF(A390=Emisiones_CO2_CO2eq_LA[[#This Row],[País]],IFERROR(((Emisiones_CO2_CO2eq_LA[[#This Row],[Manufactura y Construcción (kilotoneladas CO₂e)]]-Y390)/Y390)*100,0),0)</f>
        <v>22.222222222222221</v>
      </c>
      <c r="AB391" s="5">
        <v>0.355987055016181</v>
      </c>
      <c r="AC391">
        <v>0</v>
      </c>
      <c r="AD391">
        <f>IF(A390=Emisiones_CO2_CO2eq_LA[[#This Row],[País]],IFERROR(Emisiones_CO2_CO2eq_LA[[#This Row],[Emisiones Fugitivas (kilotoneladas CO₂e)]]-AC390,0),0)</f>
        <v>0</v>
      </c>
      <c r="AE391" s="5">
        <f>IF(A390=Emisiones_CO2_CO2eq_LA[[#This Row],[País]],IFERROR(((Emisiones_CO2_CO2eq_LA[[#This Row],[Emisiones Fugitivas (kilotoneladas CO₂e)]]-AC390)/AC390)*100,0),0)</f>
        <v>0</v>
      </c>
      <c r="AF391" s="5">
        <v>0</v>
      </c>
      <c r="AG391">
        <v>2200</v>
      </c>
      <c r="AH391">
        <f>IF(A390=Emisiones_CO2_CO2eq_LA[[#This Row],[País]],IFERROR(Emisiones_CO2_CO2eq_LA[[#This Row],[Electricidad y Calor (kilotoneladas CO₂e)]]-AG390,0),0)</f>
        <v>900</v>
      </c>
      <c r="AI391" s="5">
        <f>IF(A390=Emisiones_CO2_CO2eq_LA[[#This Row],[País]],IFERROR(((Emisiones_CO2_CO2eq_LA[[#This Row],[Electricidad y Calor (kilotoneladas CO₂e)]]-AG390)/AG390)*100,0),0)</f>
        <v>69.230769230769226</v>
      </c>
      <c r="AJ391" s="5">
        <v>0.711974110032362</v>
      </c>
    </row>
    <row r="392" spans="1:36" x14ac:dyDescent="0.25">
      <c r="A392" t="s">
        <v>264</v>
      </c>
      <c r="B392" t="s">
        <v>465</v>
      </c>
      <c r="C392" t="s">
        <v>265</v>
      </c>
      <c r="D392">
        <v>2002</v>
      </c>
      <c r="E392">
        <v>400</v>
      </c>
      <c r="F392">
        <f>IF(A391=Emisiones_CO2_CO2eq_LA[[#This Row],[País]],IFERROR(Emisiones_CO2_CO2eq_LA[[#This Row],[Edificios (kilotoneladas CO₂e)]]-E391,0),0)</f>
        <v>100</v>
      </c>
      <c r="G392" s="5">
        <f>IF(A391=Emisiones_CO2_CO2eq_LA[[#This Row],[País]],IFERROR(((Emisiones_CO2_CO2eq_LA[[#This Row],[Edificios (kilotoneladas CO₂e)]]-E391)/E391)*100,0),0)</f>
        <v>33.333333333333329</v>
      </c>
      <c r="H392" s="5">
        <v>0.127024452207049</v>
      </c>
      <c r="I392">
        <v>310</v>
      </c>
      <c r="J392">
        <f>IF(A391=Emisiones_CO2_CO2eq_LA[[#This Row],[País]],IFERROR(Emisiones_CO2_CO2eq_LA[[#This Row],[Industria (kilotoneladas CO₂e)]]-I391,0),0)</f>
        <v>-40</v>
      </c>
      <c r="K392" s="5">
        <f>IF(A391=Emisiones_CO2_CO2eq_LA[[#This Row],[País]],IFERROR(((Emisiones_CO2_CO2eq_LA[[#This Row],[Industria (kilotoneladas CO₂e)]]-I391)/I391)*100,0),0)</f>
        <v>-11.428571428571429</v>
      </c>
      <c r="L392" s="5">
        <v>9.84439504604636E-2</v>
      </c>
      <c r="M392">
        <v>9100</v>
      </c>
      <c r="N392">
        <f>IF(A391=Emisiones_CO2_CO2eq_LA[[#This Row],[País]],IFERROR(Emisiones_CO2_CO2eq_LA[[#This Row],[UCTUS (kilotoneladas CO₂e)]]-M391,0),0)</f>
        <v>140</v>
      </c>
      <c r="O392" s="5">
        <f>IF(A391=Emisiones_CO2_CO2eq_LA[[#This Row],[País]],IFERROR(((Emisiones_CO2_CO2eq_LA[[#This Row],[UCTUS (kilotoneladas CO₂e)]]-M391)/M391)*100,0),0)</f>
        <v>1.5625</v>
      </c>
      <c r="P392" s="5">
        <v>2.8898062877103801</v>
      </c>
      <c r="Q392">
        <v>100</v>
      </c>
      <c r="R392">
        <f>IF(A391=Emisiones_CO2_CO2eq_LA[[#This Row],[País]],IFERROR(Emisiones_CO2_CO2eq_LA[[#This Row],[Otras Quemas de Combustible (kilotoneladas CO₂e)]]-Q391,0),0)</f>
        <v>100</v>
      </c>
      <c r="S392" s="5">
        <f>IF(A391=Emisiones_CO2_CO2eq_LA[[#This Row],[País]],IFERROR(((Emisiones_CO2_CO2eq_LA[[#This Row],[Otras Quemas de Combustible (kilotoneladas CO₂e)]]-Q391)/Q391)*100,0),0)</f>
        <v>0</v>
      </c>
      <c r="T392" s="5">
        <v>0.03</v>
      </c>
      <c r="U392">
        <v>2400</v>
      </c>
      <c r="V392">
        <f>IF(A391=Emisiones_CO2_CO2eq_LA[[#This Row],[País]],IFERROR(Emisiones_CO2_CO2eq_LA[[#This Row],[Transporte (kilotoneladas CO₂e)]]-U391,0),0)</f>
        <v>200</v>
      </c>
      <c r="W392" s="5">
        <f>IF(A391=Emisiones_CO2_CO2eq_LA[[#This Row],[País]],IFERROR(((Emisiones_CO2_CO2eq_LA[[#This Row],[Transporte (kilotoneladas CO₂e)]]-U391)/U391)*100,0),0)</f>
        <v>9.0909090909090917</v>
      </c>
      <c r="X392" s="5">
        <v>0.76214671324229899</v>
      </c>
      <c r="Y392">
        <v>700</v>
      </c>
      <c r="Z392">
        <f>IF(A391=Emisiones_CO2_CO2eq_LA[[#This Row],[País]],IFERROR(Emisiones_CO2_CO2eq_LA[[#This Row],[Manufactura y Construcción (kilotoneladas CO₂e)]]-Y391,0),0)</f>
        <v>-400</v>
      </c>
      <c r="AA392" s="5">
        <f>IF(A391=Emisiones_CO2_CO2eq_LA[[#This Row],[País]],IFERROR(((Emisiones_CO2_CO2eq_LA[[#This Row],[Manufactura y Construcción (kilotoneladas CO₂e)]]-Y391)/Y391)*100,0),0)</f>
        <v>-36.363636363636367</v>
      </c>
      <c r="AB392" s="5">
        <v>0.22229279136233701</v>
      </c>
      <c r="AC392">
        <v>0</v>
      </c>
      <c r="AD392">
        <f>IF(A391=Emisiones_CO2_CO2eq_LA[[#This Row],[País]],IFERROR(Emisiones_CO2_CO2eq_LA[[#This Row],[Emisiones Fugitivas (kilotoneladas CO₂e)]]-AC391,0),0)</f>
        <v>0</v>
      </c>
      <c r="AE392" s="5">
        <f>IF(A391=Emisiones_CO2_CO2eq_LA[[#This Row],[País]],IFERROR(((Emisiones_CO2_CO2eq_LA[[#This Row],[Emisiones Fugitivas (kilotoneladas CO₂e)]]-AC391)/AC391)*100,0),0)</f>
        <v>0</v>
      </c>
      <c r="AF392" s="5">
        <v>0</v>
      </c>
      <c r="AG392">
        <v>1500</v>
      </c>
      <c r="AH392">
        <f>IF(A391=Emisiones_CO2_CO2eq_LA[[#This Row],[País]],IFERROR(Emisiones_CO2_CO2eq_LA[[#This Row],[Electricidad y Calor (kilotoneladas CO₂e)]]-AG391,0),0)</f>
        <v>-700</v>
      </c>
      <c r="AI392" s="5">
        <f>IF(A391=Emisiones_CO2_CO2eq_LA[[#This Row],[País]],IFERROR(((Emisiones_CO2_CO2eq_LA[[#This Row],[Electricidad y Calor (kilotoneladas CO₂e)]]-AG391)/AG391)*100,0),0)</f>
        <v>-31.818181818181817</v>
      </c>
      <c r="AJ392" s="5">
        <v>0.47634169577643698</v>
      </c>
    </row>
    <row r="393" spans="1:36" x14ac:dyDescent="0.25">
      <c r="A393" t="s">
        <v>264</v>
      </c>
      <c r="B393" t="s">
        <v>465</v>
      </c>
      <c r="C393" t="s">
        <v>265</v>
      </c>
      <c r="D393">
        <v>2003</v>
      </c>
      <c r="E393">
        <v>400</v>
      </c>
      <c r="F393">
        <f>IF(A392=Emisiones_CO2_CO2eq_LA[[#This Row],[País]],IFERROR(Emisiones_CO2_CO2eq_LA[[#This Row],[Edificios (kilotoneladas CO₂e)]]-E392,0),0)</f>
        <v>0</v>
      </c>
      <c r="G393" s="5">
        <f>IF(A392=Emisiones_CO2_CO2eq_LA[[#This Row],[País]],IFERROR(((Emisiones_CO2_CO2eq_LA[[#This Row],[Edificios (kilotoneladas CO₂e)]]-E392)/E392)*100,0),0)</f>
        <v>0</v>
      </c>
      <c r="H393" s="5">
        <v>0.124649423496416</v>
      </c>
      <c r="I393">
        <v>370</v>
      </c>
      <c r="J393">
        <f>IF(A392=Emisiones_CO2_CO2eq_LA[[#This Row],[País]],IFERROR(Emisiones_CO2_CO2eq_LA[[#This Row],[Industria (kilotoneladas CO₂e)]]-I392,0),0)</f>
        <v>60</v>
      </c>
      <c r="K393" s="5">
        <f>IF(A392=Emisiones_CO2_CO2eq_LA[[#This Row],[País]],IFERROR(((Emisiones_CO2_CO2eq_LA[[#This Row],[Industria (kilotoneladas CO₂e)]]-I392)/I392)*100,0),0)</f>
        <v>19.35483870967742</v>
      </c>
      <c r="L393" s="5">
        <v>0.115300716734185</v>
      </c>
      <c r="M393">
        <v>8960</v>
      </c>
      <c r="N393">
        <f>IF(A392=Emisiones_CO2_CO2eq_LA[[#This Row],[País]],IFERROR(Emisiones_CO2_CO2eq_LA[[#This Row],[UCTUS (kilotoneladas CO₂e)]]-M392,0),0)</f>
        <v>-140</v>
      </c>
      <c r="O393" s="5">
        <f>IF(A392=Emisiones_CO2_CO2eq_LA[[#This Row],[País]],IFERROR(((Emisiones_CO2_CO2eq_LA[[#This Row],[UCTUS (kilotoneladas CO₂e)]]-M392)/M392)*100,0),0)</f>
        <v>-1.5384615384615385</v>
      </c>
      <c r="P393" s="5">
        <v>2.7921470863197202</v>
      </c>
      <c r="Q393">
        <v>100</v>
      </c>
      <c r="R393">
        <f>IF(A392=Emisiones_CO2_CO2eq_LA[[#This Row],[País]],IFERROR(Emisiones_CO2_CO2eq_LA[[#This Row],[Otras Quemas de Combustible (kilotoneladas CO₂e)]]-Q392,0),0)</f>
        <v>0</v>
      </c>
      <c r="S393" s="5">
        <f>IF(A392=Emisiones_CO2_CO2eq_LA[[#This Row],[País]],IFERROR(((Emisiones_CO2_CO2eq_LA[[#This Row],[Otras Quemas de Combustible (kilotoneladas CO₂e)]]-Q392)/Q392)*100,0),0)</f>
        <v>0</v>
      </c>
      <c r="T393" s="5">
        <v>0.03</v>
      </c>
      <c r="U393">
        <v>2500</v>
      </c>
      <c r="V393">
        <f>IF(A392=Emisiones_CO2_CO2eq_LA[[#This Row],[País]],IFERROR(Emisiones_CO2_CO2eq_LA[[#This Row],[Transporte (kilotoneladas CO₂e)]]-U392,0),0)</f>
        <v>100</v>
      </c>
      <c r="W393" s="5">
        <f>IF(A392=Emisiones_CO2_CO2eq_LA[[#This Row],[País]],IFERROR(((Emisiones_CO2_CO2eq_LA[[#This Row],[Transporte (kilotoneladas CO₂e)]]-U392)/U392)*100,0),0)</f>
        <v>4.1666666666666661</v>
      </c>
      <c r="X393" s="5">
        <v>0.77905889685260199</v>
      </c>
      <c r="Y393">
        <v>200</v>
      </c>
      <c r="Z393">
        <f>IF(A392=Emisiones_CO2_CO2eq_LA[[#This Row],[País]],IFERROR(Emisiones_CO2_CO2eq_LA[[#This Row],[Manufactura y Construcción (kilotoneladas CO₂e)]]-Y392,0),0)</f>
        <v>-500</v>
      </c>
      <c r="AA393" s="5">
        <f>IF(A392=Emisiones_CO2_CO2eq_LA[[#This Row],[País]],IFERROR(((Emisiones_CO2_CO2eq_LA[[#This Row],[Manufactura y Construcción (kilotoneladas CO₂e)]]-Y392)/Y392)*100,0),0)</f>
        <v>-71.428571428571431</v>
      </c>
      <c r="AB393" s="5">
        <v>6.2324711748208098E-2</v>
      </c>
      <c r="AC393">
        <v>0</v>
      </c>
      <c r="AD393">
        <f>IF(A392=Emisiones_CO2_CO2eq_LA[[#This Row],[País]],IFERROR(Emisiones_CO2_CO2eq_LA[[#This Row],[Emisiones Fugitivas (kilotoneladas CO₂e)]]-AC392,0),0)</f>
        <v>0</v>
      </c>
      <c r="AE393" s="5">
        <f>IF(A392=Emisiones_CO2_CO2eq_LA[[#This Row],[País]],IFERROR(((Emisiones_CO2_CO2eq_LA[[#This Row],[Emisiones Fugitivas (kilotoneladas CO₂e)]]-AC392)/AC392)*100,0),0)</f>
        <v>0</v>
      </c>
      <c r="AF393" s="5">
        <v>0</v>
      </c>
      <c r="AG393">
        <v>2000</v>
      </c>
      <c r="AH393">
        <f>IF(A392=Emisiones_CO2_CO2eq_LA[[#This Row],[País]],IFERROR(Emisiones_CO2_CO2eq_LA[[#This Row],[Electricidad y Calor (kilotoneladas CO₂e)]]-AG392,0),0)</f>
        <v>500</v>
      </c>
      <c r="AI393" s="5">
        <f>IF(A392=Emisiones_CO2_CO2eq_LA[[#This Row],[País]],IFERROR(((Emisiones_CO2_CO2eq_LA[[#This Row],[Electricidad y Calor (kilotoneladas CO₂e)]]-AG392)/AG392)*100,0),0)</f>
        <v>33.333333333333329</v>
      </c>
      <c r="AJ393" s="5">
        <v>0.62324711748208095</v>
      </c>
    </row>
    <row r="394" spans="1:36" x14ac:dyDescent="0.25">
      <c r="A394" t="s">
        <v>264</v>
      </c>
      <c r="B394" t="s">
        <v>465</v>
      </c>
      <c r="C394" t="s">
        <v>265</v>
      </c>
      <c r="D394">
        <v>2004</v>
      </c>
      <c r="E394">
        <v>300</v>
      </c>
      <c r="F394">
        <f>IF(A393=Emisiones_CO2_CO2eq_LA[[#This Row],[País]],IFERROR(Emisiones_CO2_CO2eq_LA[[#This Row],[Edificios (kilotoneladas CO₂e)]]-E393,0),0)</f>
        <v>-100</v>
      </c>
      <c r="G394" s="5">
        <f>IF(A393=Emisiones_CO2_CO2eq_LA[[#This Row],[País]],IFERROR(((Emisiones_CO2_CO2eq_LA[[#This Row],[Edificios (kilotoneladas CO₂e)]]-E393)/E393)*100,0),0)</f>
        <v>-25</v>
      </c>
      <c r="H394" s="5">
        <v>9.1771183848271598E-2</v>
      </c>
      <c r="I394">
        <v>430</v>
      </c>
      <c r="J394">
        <f>IF(A393=Emisiones_CO2_CO2eq_LA[[#This Row],[País]],IFERROR(Emisiones_CO2_CO2eq_LA[[#This Row],[Industria (kilotoneladas CO₂e)]]-I393,0),0)</f>
        <v>60</v>
      </c>
      <c r="K394" s="5">
        <f>IF(A393=Emisiones_CO2_CO2eq_LA[[#This Row],[País]],IFERROR(((Emisiones_CO2_CO2eq_LA[[#This Row],[Industria (kilotoneladas CO₂e)]]-I393)/I393)*100,0),0)</f>
        <v>16.216216216216218</v>
      </c>
      <c r="L394" s="5">
        <v>0.13153869684918901</v>
      </c>
      <c r="M394">
        <v>8980</v>
      </c>
      <c r="N394">
        <f>IF(A393=Emisiones_CO2_CO2eq_LA[[#This Row],[País]],IFERROR(Emisiones_CO2_CO2eq_LA[[#This Row],[UCTUS (kilotoneladas CO₂e)]]-M393,0),0)</f>
        <v>20</v>
      </c>
      <c r="O394" s="5">
        <f>IF(A393=Emisiones_CO2_CO2eq_LA[[#This Row],[País]],IFERROR(((Emisiones_CO2_CO2eq_LA[[#This Row],[UCTUS (kilotoneladas CO₂e)]]-M393)/M393)*100,0),0)</f>
        <v>0.2232142857142857</v>
      </c>
      <c r="P394" s="5">
        <v>2.74701743652493</v>
      </c>
      <c r="Q394">
        <v>100</v>
      </c>
      <c r="R394">
        <f>IF(A393=Emisiones_CO2_CO2eq_LA[[#This Row],[País]],IFERROR(Emisiones_CO2_CO2eq_LA[[#This Row],[Otras Quemas de Combustible (kilotoneladas CO₂e)]]-Q393,0),0)</f>
        <v>0</v>
      </c>
      <c r="S394" s="5">
        <f>IF(A393=Emisiones_CO2_CO2eq_LA[[#This Row],[País]],IFERROR(((Emisiones_CO2_CO2eq_LA[[#This Row],[Otras Quemas de Combustible (kilotoneladas CO₂e)]]-Q393)/Q393)*100,0),0)</f>
        <v>0</v>
      </c>
      <c r="T394" s="5">
        <v>0.03</v>
      </c>
      <c r="U394">
        <v>2600</v>
      </c>
      <c r="V394">
        <f>IF(A393=Emisiones_CO2_CO2eq_LA[[#This Row],[País]],IFERROR(Emisiones_CO2_CO2eq_LA[[#This Row],[Transporte (kilotoneladas CO₂e)]]-U393,0),0)</f>
        <v>100</v>
      </c>
      <c r="W394" s="5">
        <f>IF(A393=Emisiones_CO2_CO2eq_LA[[#This Row],[País]],IFERROR(((Emisiones_CO2_CO2eq_LA[[#This Row],[Transporte (kilotoneladas CO₂e)]]-U393)/U393)*100,0),0)</f>
        <v>4</v>
      </c>
      <c r="X394" s="5">
        <v>0.79535026001835396</v>
      </c>
      <c r="Y394">
        <v>800</v>
      </c>
      <c r="Z394">
        <f>IF(A393=Emisiones_CO2_CO2eq_LA[[#This Row],[País]],IFERROR(Emisiones_CO2_CO2eq_LA[[#This Row],[Manufactura y Construcción (kilotoneladas CO₂e)]]-Y393,0),0)</f>
        <v>600</v>
      </c>
      <c r="AA394" s="5">
        <f>IF(A393=Emisiones_CO2_CO2eq_LA[[#This Row],[País]],IFERROR(((Emisiones_CO2_CO2eq_LA[[#This Row],[Manufactura y Construcción (kilotoneladas CO₂e)]]-Y393)/Y393)*100,0),0)</f>
        <v>300</v>
      </c>
      <c r="AB394" s="5">
        <v>0.24472315692872401</v>
      </c>
      <c r="AC394">
        <v>0</v>
      </c>
      <c r="AD394">
        <f>IF(A393=Emisiones_CO2_CO2eq_LA[[#This Row],[País]],IFERROR(Emisiones_CO2_CO2eq_LA[[#This Row],[Emisiones Fugitivas (kilotoneladas CO₂e)]]-AC393,0),0)</f>
        <v>0</v>
      </c>
      <c r="AE394" s="5">
        <f>IF(A393=Emisiones_CO2_CO2eq_LA[[#This Row],[País]],IFERROR(((Emisiones_CO2_CO2eq_LA[[#This Row],[Emisiones Fugitivas (kilotoneladas CO₂e)]]-AC393)/AC393)*100,0),0)</f>
        <v>0</v>
      </c>
      <c r="AF394" s="5">
        <v>0</v>
      </c>
      <c r="AG394">
        <v>1500</v>
      </c>
      <c r="AH394">
        <f>IF(A393=Emisiones_CO2_CO2eq_LA[[#This Row],[País]],IFERROR(Emisiones_CO2_CO2eq_LA[[#This Row],[Electricidad y Calor (kilotoneladas CO₂e)]]-AG393,0),0)</f>
        <v>-500</v>
      </c>
      <c r="AI394" s="5">
        <f>IF(A393=Emisiones_CO2_CO2eq_LA[[#This Row],[País]],IFERROR(((Emisiones_CO2_CO2eq_LA[[#This Row],[Electricidad y Calor (kilotoneladas CO₂e)]]-AG393)/AG393)*100,0),0)</f>
        <v>-25</v>
      </c>
      <c r="AJ394" s="5">
        <v>0.45885591924135799</v>
      </c>
    </row>
    <row r="395" spans="1:36" x14ac:dyDescent="0.25">
      <c r="A395" t="s">
        <v>264</v>
      </c>
      <c r="B395" t="s">
        <v>465</v>
      </c>
      <c r="C395" t="s">
        <v>265</v>
      </c>
      <c r="D395">
        <v>2005</v>
      </c>
      <c r="E395">
        <v>400</v>
      </c>
      <c r="F395">
        <f>IF(A394=Emisiones_CO2_CO2eq_LA[[#This Row],[País]],IFERROR(Emisiones_CO2_CO2eq_LA[[#This Row],[Edificios (kilotoneladas CO₂e)]]-E394,0),0)</f>
        <v>100</v>
      </c>
      <c r="G395" s="5">
        <f>IF(A394=Emisiones_CO2_CO2eq_LA[[#This Row],[País]],IFERROR(((Emisiones_CO2_CO2eq_LA[[#This Row],[Edificios (kilotoneladas CO₂e)]]-E394)/E394)*100,0),0)</f>
        <v>33.333333333333329</v>
      </c>
      <c r="H395" s="5">
        <v>0.12012012012011999</v>
      </c>
      <c r="I395">
        <v>430</v>
      </c>
      <c r="J395">
        <f>IF(A394=Emisiones_CO2_CO2eq_LA[[#This Row],[País]],IFERROR(Emisiones_CO2_CO2eq_LA[[#This Row],[Industria (kilotoneladas CO₂e)]]-I394,0),0)</f>
        <v>0</v>
      </c>
      <c r="K395" s="5">
        <f>IF(A394=Emisiones_CO2_CO2eq_LA[[#This Row],[País]],IFERROR(((Emisiones_CO2_CO2eq_LA[[#This Row],[Industria (kilotoneladas CO₂e)]]-I394)/I394)*100,0),0)</f>
        <v>0</v>
      </c>
      <c r="L395" s="5">
        <v>0.12912912912912899</v>
      </c>
      <c r="M395">
        <v>8950</v>
      </c>
      <c r="N395">
        <f>IF(A394=Emisiones_CO2_CO2eq_LA[[#This Row],[País]],IFERROR(Emisiones_CO2_CO2eq_LA[[#This Row],[UCTUS (kilotoneladas CO₂e)]]-M394,0),0)</f>
        <v>-30</v>
      </c>
      <c r="O395" s="5">
        <f>IF(A394=Emisiones_CO2_CO2eq_LA[[#This Row],[País]],IFERROR(((Emisiones_CO2_CO2eq_LA[[#This Row],[UCTUS (kilotoneladas CO₂e)]]-M394)/M394)*100,0),0)</f>
        <v>-0.33407572383073497</v>
      </c>
      <c r="P395" s="5">
        <v>2.6876876876876801</v>
      </c>
      <c r="Q395">
        <v>100</v>
      </c>
      <c r="R395">
        <f>IF(A394=Emisiones_CO2_CO2eq_LA[[#This Row],[País]],IFERROR(Emisiones_CO2_CO2eq_LA[[#This Row],[Otras Quemas de Combustible (kilotoneladas CO₂e)]]-Q394,0),0)</f>
        <v>0</v>
      </c>
      <c r="S395" s="5">
        <f>IF(A394=Emisiones_CO2_CO2eq_LA[[#This Row],[País]],IFERROR(((Emisiones_CO2_CO2eq_LA[[#This Row],[Otras Quemas de Combustible (kilotoneladas CO₂e)]]-Q394)/Q394)*100,0),0)</f>
        <v>0</v>
      </c>
      <c r="T395" s="5">
        <v>0.03</v>
      </c>
      <c r="U395">
        <v>2900</v>
      </c>
      <c r="V395">
        <f>IF(A394=Emisiones_CO2_CO2eq_LA[[#This Row],[País]],IFERROR(Emisiones_CO2_CO2eq_LA[[#This Row],[Transporte (kilotoneladas CO₂e)]]-U394,0),0)</f>
        <v>300</v>
      </c>
      <c r="W395" s="5">
        <f>IF(A394=Emisiones_CO2_CO2eq_LA[[#This Row],[País]],IFERROR(((Emisiones_CO2_CO2eq_LA[[#This Row],[Transporte (kilotoneladas CO₂e)]]-U394)/U394)*100,0),0)</f>
        <v>11.538461538461538</v>
      </c>
      <c r="X395" s="5">
        <v>0.87087087087087001</v>
      </c>
      <c r="Y395">
        <v>1900</v>
      </c>
      <c r="Z395">
        <f>IF(A394=Emisiones_CO2_CO2eq_LA[[#This Row],[País]],IFERROR(Emisiones_CO2_CO2eq_LA[[#This Row],[Manufactura y Construcción (kilotoneladas CO₂e)]]-Y394,0),0)</f>
        <v>1100</v>
      </c>
      <c r="AA395" s="5">
        <f>IF(A394=Emisiones_CO2_CO2eq_LA[[#This Row],[País]],IFERROR(((Emisiones_CO2_CO2eq_LA[[#This Row],[Manufactura y Construcción (kilotoneladas CO₂e)]]-Y394)/Y394)*100,0),0)</f>
        <v>137.5</v>
      </c>
      <c r="AB395" s="5">
        <v>0.57057057057057003</v>
      </c>
      <c r="AC395">
        <v>0</v>
      </c>
      <c r="AD395">
        <f>IF(A394=Emisiones_CO2_CO2eq_LA[[#This Row],[País]],IFERROR(Emisiones_CO2_CO2eq_LA[[#This Row],[Emisiones Fugitivas (kilotoneladas CO₂e)]]-AC394,0),0)</f>
        <v>0</v>
      </c>
      <c r="AE395" s="5">
        <f>IF(A394=Emisiones_CO2_CO2eq_LA[[#This Row],[País]],IFERROR(((Emisiones_CO2_CO2eq_LA[[#This Row],[Emisiones Fugitivas (kilotoneladas CO₂e)]]-AC394)/AC394)*100,0),0)</f>
        <v>0</v>
      </c>
      <c r="AF395" s="5">
        <v>0</v>
      </c>
      <c r="AG395">
        <v>1600</v>
      </c>
      <c r="AH395">
        <f>IF(A394=Emisiones_CO2_CO2eq_LA[[#This Row],[País]],IFERROR(Emisiones_CO2_CO2eq_LA[[#This Row],[Electricidad y Calor (kilotoneladas CO₂e)]]-AG394,0),0)</f>
        <v>100</v>
      </c>
      <c r="AI395" s="5">
        <f>IF(A394=Emisiones_CO2_CO2eq_LA[[#This Row],[País]],IFERROR(((Emisiones_CO2_CO2eq_LA[[#This Row],[Electricidad y Calor (kilotoneladas CO₂e)]]-AG394)/AG394)*100,0),0)</f>
        <v>6.666666666666667</v>
      </c>
      <c r="AJ395" s="5">
        <v>0.48048048048047998</v>
      </c>
    </row>
    <row r="396" spans="1:36" x14ac:dyDescent="0.25">
      <c r="A396" t="s">
        <v>264</v>
      </c>
      <c r="B396" t="s">
        <v>465</v>
      </c>
      <c r="C396" t="s">
        <v>265</v>
      </c>
      <c r="D396">
        <v>2006</v>
      </c>
      <c r="E396">
        <v>500</v>
      </c>
      <c r="F396">
        <f>IF(A395=Emisiones_CO2_CO2eq_LA[[#This Row],[País]],IFERROR(Emisiones_CO2_CO2eq_LA[[#This Row],[Edificios (kilotoneladas CO₂e)]]-E395,0),0)</f>
        <v>100</v>
      </c>
      <c r="G396" s="5">
        <f>IF(A395=Emisiones_CO2_CO2eq_LA[[#This Row],[País]],IFERROR(((Emisiones_CO2_CO2eq_LA[[#This Row],[Edificios (kilotoneladas CO₂e)]]-E395)/E395)*100,0),0)</f>
        <v>25</v>
      </c>
      <c r="H396" s="5">
        <v>0.147405660377358</v>
      </c>
      <c r="I396">
        <v>430</v>
      </c>
      <c r="J396">
        <f>IF(A395=Emisiones_CO2_CO2eq_LA[[#This Row],[País]],IFERROR(Emisiones_CO2_CO2eq_LA[[#This Row],[Industria (kilotoneladas CO₂e)]]-I395,0),0)</f>
        <v>0</v>
      </c>
      <c r="K396" s="5">
        <f>IF(A395=Emisiones_CO2_CO2eq_LA[[#This Row],[País]],IFERROR(((Emisiones_CO2_CO2eq_LA[[#This Row],[Industria (kilotoneladas CO₂e)]]-I395)/I395)*100,0),0)</f>
        <v>0</v>
      </c>
      <c r="L396" s="5">
        <v>0.12676886792452799</v>
      </c>
      <c r="M396">
        <v>8320</v>
      </c>
      <c r="N396">
        <f>IF(A395=Emisiones_CO2_CO2eq_LA[[#This Row],[País]],IFERROR(Emisiones_CO2_CO2eq_LA[[#This Row],[UCTUS (kilotoneladas CO₂e)]]-M395,0),0)</f>
        <v>-630</v>
      </c>
      <c r="O396" s="5">
        <f>IF(A395=Emisiones_CO2_CO2eq_LA[[#This Row],[País]],IFERROR(((Emisiones_CO2_CO2eq_LA[[#This Row],[UCTUS (kilotoneladas CO₂e)]]-M395)/M395)*100,0),0)</f>
        <v>-7.0391061452513961</v>
      </c>
      <c r="P396" s="5">
        <v>2.4528301886792399</v>
      </c>
      <c r="Q396">
        <v>100</v>
      </c>
      <c r="R396">
        <f>IF(A395=Emisiones_CO2_CO2eq_LA[[#This Row],[País]],IFERROR(Emisiones_CO2_CO2eq_LA[[#This Row],[Otras Quemas de Combustible (kilotoneladas CO₂e)]]-Q395,0),0)</f>
        <v>0</v>
      </c>
      <c r="S396" s="5">
        <f>IF(A395=Emisiones_CO2_CO2eq_LA[[#This Row],[País]],IFERROR(((Emisiones_CO2_CO2eq_LA[[#This Row],[Otras Quemas de Combustible (kilotoneladas CO₂e)]]-Q395)/Q395)*100,0),0)</f>
        <v>0</v>
      </c>
      <c r="T396" s="5">
        <v>0.03</v>
      </c>
      <c r="U396">
        <v>3000</v>
      </c>
      <c r="V396">
        <f>IF(A395=Emisiones_CO2_CO2eq_LA[[#This Row],[País]],IFERROR(Emisiones_CO2_CO2eq_LA[[#This Row],[Transporte (kilotoneladas CO₂e)]]-U395,0),0)</f>
        <v>100</v>
      </c>
      <c r="W396" s="5">
        <f>IF(A395=Emisiones_CO2_CO2eq_LA[[#This Row],[País]],IFERROR(((Emisiones_CO2_CO2eq_LA[[#This Row],[Transporte (kilotoneladas CO₂e)]]-U395)/U395)*100,0),0)</f>
        <v>3.4482758620689653</v>
      </c>
      <c r="X396" s="5">
        <v>0.88443396226415005</v>
      </c>
      <c r="Y396">
        <v>1700</v>
      </c>
      <c r="Z396">
        <f>IF(A395=Emisiones_CO2_CO2eq_LA[[#This Row],[País]],IFERROR(Emisiones_CO2_CO2eq_LA[[#This Row],[Manufactura y Construcción (kilotoneladas CO₂e)]]-Y395,0),0)</f>
        <v>-200</v>
      </c>
      <c r="AA396" s="5">
        <f>IF(A395=Emisiones_CO2_CO2eq_LA[[#This Row],[País]],IFERROR(((Emisiones_CO2_CO2eq_LA[[#This Row],[Manufactura y Construcción (kilotoneladas CO₂e)]]-Y395)/Y395)*100,0),0)</f>
        <v>-10.526315789473683</v>
      </c>
      <c r="AB396" s="5">
        <v>0.50117924528301805</v>
      </c>
      <c r="AC396">
        <v>0</v>
      </c>
      <c r="AD396">
        <f>IF(A395=Emisiones_CO2_CO2eq_LA[[#This Row],[País]],IFERROR(Emisiones_CO2_CO2eq_LA[[#This Row],[Emisiones Fugitivas (kilotoneladas CO₂e)]]-AC395,0),0)</f>
        <v>0</v>
      </c>
      <c r="AE396" s="5">
        <f>IF(A395=Emisiones_CO2_CO2eq_LA[[#This Row],[País]],IFERROR(((Emisiones_CO2_CO2eq_LA[[#This Row],[Emisiones Fugitivas (kilotoneladas CO₂e)]]-AC395)/AC395)*100,0),0)</f>
        <v>0</v>
      </c>
      <c r="AF396" s="5">
        <v>0</v>
      </c>
      <c r="AG396">
        <v>1800</v>
      </c>
      <c r="AH396">
        <f>IF(A395=Emisiones_CO2_CO2eq_LA[[#This Row],[País]],IFERROR(Emisiones_CO2_CO2eq_LA[[#This Row],[Electricidad y Calor (kilotoneladas CO₂e)]]-AG395,0),0)</f>
        <v>200</v>
      </c>
      <c r="AI396" s="5">
        <f>IF(A395=Emisiones_CO2_CO2eq_LA[[#This Row],[País]],IFERROR(((Emisiones_CO2_CO2eq_LA[[#This Row],[Electricidad y Calor (kilotoneladas CO₂e)]]-AG395)/AG395)*100,0),0)</f>
        <v>12.5</v>
      </c>
      <c r="AJ396" s="5">
        <v>0.53066037735849003</v>
      </c>
    </row>
    <row r="397" spans="1:36" x14ac:dyDescent="0.25">
      <c r="A397" t="s">
        <v>264</v>
      </c>
      <c r="B397" t="s">
        <v>465</v>
      </c>
      <c r="C397" t="s">
        <v>265</v>
      </c>
      <c r="D397">
        <v>2007</v>
      </c>
      <c r="E397">
        <v>500</v>
      </c>
      <c r="F397">
        <f>IF(A396=Emisiones_CO2_CO2eq_LA[[#This Row],[País]],IFERROR(Emisiones_CO2_CO2eq_LA[[#This Row],[Edificios (kilotoneladas CO₂e)]]-E396,0),0)</f>
        <v>0</v>
      </c>
      <c r="G397" s="5">
        <f>IF(A396=Emisiones_CO2_CO2eq_LA[[#This Row],[País]],IFERROR(((Emisiones_CO2_CO2eq_LA[[#This Row],[Edificios (kilotoneladas CO₂e)]]-E396)/E396)*100,0),0)</f>
        <v>0</v>
      </c>
      <c r="H397" s="5">
        <v>0.14475969889982601</v>
      </c>
      <c r="I397">
        <v>420</v>
      </c>
      <c r="J397">
        <f>IF(A396=Emisiones_CO2_CO2eq_LA[[#This Row],[País]],IFERROR(Emisiones_CO2_CO2eq_LA[[#This Row],[Industria (kilotoneladas CO₂e)]]-I396,0),0)</f>
        <v>-10</v>
      </c>
      <c r="K397" s="5">
        <f>IF(A396=Emisiones_CO2_CO2eq_LA[[#This Row],[País]],IFERROR(((Emisiones_CO2_CO2eq_LA[[#This Row],[Industria (kilotoneladas CO₂e)]]-I396)/I396)*100,0),0)</f>
        <v>-2.3255813953488373</v>
      </c>
      <c r="L397" s="5">
        <v>0.12159814707585399</v>
      </c>
      <c r="M397">
        <v>8279.9999999999891</v>
      </c>
      <c r="N397">
        <f>IF(A396=Emisiones_CO2_CO2eq_LA[[#This Row],[País]],IFERROR(Emisiones_CO2_CO2eq_LA[[#This Row],[UCTUS (kilotoneladas CO₂e)]]-M396,0),0)</f>
        <v>-40.000000000010914</v>
      </c>
      <c r="O397" s="5">
        <f>IF(A396=Emisiones_CO2_CO2eq_LA[[#This Row],[País]],IFERROR(((Emisiones_CO2_CO2eq_LA[[#This Row],[UCTUS (kilotoneladas CO₂e)]]-M396)/M396)*100,0),0)</f>
        <v>-0.48076923076936195</v>
      </c>
      <c r="P397" s="5">
        <v>2.3972206137811201</v>
      </c>
      <c r="Q397">
        <v>0</v>
      </c>
      <c r="R397">
        <f>IF(A396=Emisiones_CO2_CO2eq_LA[[#This Row],[País]],IFERROR(Emisiones_CO2_CO2eq_LA[[#This Row],[Otras Quemas de Combustible (kilotoneladas CO₂e)]]-Q396,0),0)</f>
        <v>-100</v>
      </c>
      <c r="S397" s="5">
        <f>IF(A396=Emisiones_CO2_CO2eq_LA[[#This Row],[País]],IFERROR(((Emisiones_CO2_CO2eq_LA[[#This Row],[Otras Quemas de Combustible (kilotoneladas CO₂e)]]-Q396)/Q396)*100,0),0)</f>
        <v>-100</v>
      </c>
      <c r="T397" s="6">
        <v>0</v>
      </c>
      <c r="U397">
        <v>2800</v>
      </c>
      <c r="V397">
        <f>IF(A396=Emisiones_CO2_CO2eq_LA[[#This Row],[País]],IFERROR(Emisiones_CO2_CO2eq_LA[[#This Row],[Transporte (kilotoneladas CO₂e)]]-U396,0),0)</f>
        <v>-200</v>
      </c>
      <c r="W397" s="5">
        <f>IF(A396=Emisiones_CO2_CO2eq_LA[[#This Row],[País]],IFERROR(((Emisiones_CO2_CO2eq_LA[[#This Row],[Transporte (kilotoneladas CO₂e)]]-U396)/U396)*100,0),0)</f>
        <v>-6.666666666666667</v>
      </c>
      <c r="X397" s="5">
        <v>0.81065431383902697</v>
      </c>
      <c r="Y397">
        <v>1500</v>
      </c>
      <c r="Z397">
        <f>IF(A396=Emisiones_CO2_CO2eq_LA[[#This Row],[País]],IFERROR(Emisiones_CO2_CO2eq_LA[[#This Row],[Manufactura y Construcción (kilotoneladas CO₂e)]]-Y396,0),0)</f>
        <v>-200</v>
      </c>
      <c r="AA397" s="5">
        <f>IF(A396=Emisiones_CO2_CO2eq_LA[[#This Row],[País]],IFERROR(((Emisiones_CO2_CO2eq_LA[[#This Row],[Manufactura y Construcción (kilotoneladas CO₂e)]]-Y396)/Y396)*100,0),0)</f>
        <v>-11.76470588235294</v>
      </c>
      <c r="AB397" s="5">
        <v>0.43427909669947801</v>
      </c>
      <c r="AC397">
        <v>0</v>
      </c>
      <c r="AD397">
        <f>IF(A396=Emisiones_CO2_CO2eq_LA[[#This Row],[País]],IFERROR(Emisiones_CO2_CO2eq_LA[[#This Row],[Emisiones Fugitivas (kilotoneladas CO₂e)]]-AC396,0),0)</f>
        <v>0</v>
      </c>
      <c r="AE397" s="5">
        <f>IF(A396=Emisiones_CO2_CO2eq_LA[[#This Row],[País]],IFERROR(((Emisiones_CO2_CO2eq_LA[[#This Row],[Emisiones Fugitivas (kilotoneladas CO₂e)]]-AC396)/AC396)*100,0),0)</f>
        <v>0</v>
      </c>
      <c r="AF397" s="5">
        <v>0</v>
      </c>
      <c r="AG397">
        <v>2100</v>
      </c>
      <c r="AH397">
        <f>IF(A396=Emisiones_CO2_CO2eq_LA[[#This Row],[País]],IFERROR(Emisiones_CO2_CO2eq_LA[[#This Row],[Electricidad y Calor (kilotoneladas CO₂e)]]-AG396,0),0)</f>
        <v>300</v>
      </c>
      <c r="AI397" s="5">
        <f>IF(A396=Emisiones_CO2_CO2eq_LA[[#This Row],[País]],IFERROR(((Emisiones_CO2_CO2eq_LA[[#This Row],[Electricidad y Calor (kilotoneladas CO₂e)]]-AG396)/AG396)*100,0),0)</f>
        <v>16.666666666666664</v>
      </c>
      <c r="AJ397" s="5">
        <v>0.60799073537926995</v>
      </c>
    </row>
    <row r="398" spans="1:36" x14ac:dyDescent="0.25">
      <c r="A398" t="s">
        <v>264</v>
      </c>
      <c r="B398" t="s">
        <v>465</v>
      </c>
      <c r="C398" t="s">
        <v>265</v>
      </c>
      <c r="D398">
        <v>2008</v>
      </c>
      <c r="E398">
        <v>400</v>
      </c>
      <c r="F398">
        <f>IF(A397=Emisiones_CO2_CO2eq_LA[[#This Row],[País]],IFERROR(Emisiones_CO2_CO2eq_LA[[#This Row],[Edificios (kilotoneladas CO₂e)]]-E397,0),0)</f>
        <v>-100</v>
      </c>
      <c r="G398" s="5">
        <f>IF(A397=Emisiones_CO2_CO2eq_LA[[#This Row],[País]],IFERROR(((Emisiones_CO2_CO2eq_LA[[#This Row],[Edificios (kilotoneladas CO₂e)]]-E397)/E397)*100,0),0)</f>
        <v>-20</v>
      </c>
      <c r="H398" s="5">
        <v>0.113765642775881</v>
      </c>
      <c r="I398">
        <v>730</v>
      </c>
      <c r="J398">
        <f>IF(A397=Emisiones_CO2_CO2eq_LA[[#This Row],[País]],IFERROR(Emisiones_CO2_CO2eq_LA[[#This Row],[Industria (kilotoneladas CO₂e)]]-I397,0),0)</f>
        <v>310</v>
      </c>
      <c r="K398" s="5">
        <f>IF(A397=Emisiones_CO2_CO2eq_LA[[#This Row],[País]],IFERROR(((Emisiones_CO2_CO2eq_LA[[#This Row],[Industria (kilotoneladas CO₂e)]]-I397)/I397)*100,0),0)</f>
        <v>73.80952380952381</v>
      </c>
      <c r="L398" s="5">
        <v>0.20762229806598401</v>
      </c>
      <c r="M398">
        <v>8180</v>
      </c>
      <c r="N398">
        <f>IF(A397=Emisiones_CO2_CO2eq_LA[[#This Row],[País]],IFERROR(Emisiones_CO2_CO2eq_LA[[#This Row],[UCTUS (kilotoneladas CO₂e)]]-M397,0),0)</f>
        <v>-99.999999999989086</v>
      </c>
      <c r="O398" s="5">
        <f>IF(A397=Emisiones_CO2_CO2eq_LA[[#This Row],[País]],IFERROR(((Emisiones_CO2_CO2eq_LA[[#This Row],[UCTUS (kilotoneladas CO₂e)]]-M397)/M397)*100,0),0)</f>
        <v>-1.2077294685989035</v>
      </c>
      <c r="P398" s="5">
        <v>2.32650739476678</v>
      </c>
      <c r="Q398">
        <v>100</v>
      </c>
      <c r="R398">
        <f>IF(A397=Emisiones_CO2_CO2eq_LA[[#This Row],[País]],IFERROR(Emisiones_CO2_CO2eq_LA[[#This Row],[Otras Quemas de Combustible (kilotoneladas CO₂e)]]-Q397,0),0)</f>
        <v>100</v>
      </c>
      <c r="S398" s="5">
        <f>IF(A397=Emisiones_CO2_CO2eq_LA[[#This Row],[País]],IFERROR(((Emisiones_CO2_CO2eq_LA[[#This Row],[Otras Quemas de Combustible (kilotoneladas CO₂e)]]-Q397)/Q397)*100,0),0)</f>
        <v>0</v>
      </c>
      <c r="T398" s="5">
        <v>0.03</v>
      </c>
      <c r="U398">
        <v>3100</v>
      </c>
      <c r="V398">
        <f>IF(A397=Emisiones_CO2_CO2eq_LA[[#This Row],[País]],IFERROR(Emisiones_CO2_CO2eq_LA[[#This Row],[Transporte (kilotoneladas CO₂e)]]-U397,0),0)</f>
        <v>300</v>
      </c>
      <c r="W398" s="5">
        <f>IF(A397=Emisiones_CO2_CO2eq_LA[[#This Row],[País]],IFERROR(((Emisiones_CO2_CO2eq_LA[[#This Row],[Transporte (kilotoneladas CO₂e)]]-U397)/U397)*100,0),0)</f>
        <v>10.714285714285714</v>
      </c>
      <c r="X398" s="5">
        <v>0.88168373151308299</v>
      </c>
      <c r="Y398">
        <v>1200</v>
      </c>
      <c r="Z398">
        <f>IF(A397=Emisiones_CO2_CO2eq_LA[[#This Row],[País]],IFERROR(Emisiones_CO2_CO2eq_LA[[#This Row],[Manufactura y Construcción (kilotoneladas CO₂e)]]-Y397,0),0)</f>
        <v>-300</v>
      </c>
      <c r="AA398" s="5">
        <f>IF(A397=Emisiones_CO2_CO2eq_LA[[#This Row],[País]],IFERROR(((Emisiones_CO2_CO2eq_LA[[#This Row],[Manufactura y Construcción (kilotoneladas CO₂e)]]-Y397)/Y397)*100,0),0)</f>
        <v>-20</v>
      </c>
      <c r="AB398" s="5">
        <v>0.34129692832764502</v>
      </c>
      <c r="AC398">
        <v>0</v>
      </c>
      <c r="AD398">
        <f>IF(A397=Emisiones_CO2_CO2eq_LA[[#This Row],[País]],IFERROR(Emisiones_CO2_CO2eq_LA[[#This Row],[Emisiones Fugitivas (kilotoneladas CO₂e)]]-AC397,0),0)</f>
        <v>0</v>
      </c>
      <c r="AE398" s="5">
        <f>IF(A397=Emisiones_CO2_CO2eq_LA[[#This Row],[País]],IFERROR(((Emisiones_CO2_CO2eq_LA[[#This Row],[Emisiones Fugitivas (kilotoneladas CO₂e)]]-AC397)/AC397)*100,0),0)</f>
        <v>0</v>
      </c>
      <c r="AF398" s="5">
        <v>0</v>
      </c>
      <c r="AG398">
        <v>1800</v>
      </c>
      <c r="AH398">
        <f>IF(A397=Emisiones_CO2_CO2eq_LA[[#This Row],[País]],IFERROR(Emisiones_CO2_CO2eq_LA[[#This Row],[Electricidad y Calor (kilotoneladas CO₂e)]]-AG397,0),0)</f>
        <v>-300</v>
      </c>
      <c r="AI398" s="5">
        <f>IF(A397=Emisiones_CO2_CO2eq_LA[[#This Row],[País]],IFERROR(((Emisiones_CO2_CO2eq_LA[[#This Row],[Electricidad y Calor (kilotoneladas CO₂e)]]-AG397)/AG397)*100,0),0)</f>
        <v>-14.285714285714285</v>
      </c>
      <c r="AJ398" s="5">
        <v>0.51194539249146698</v>
      </c>
    </row>
    <row r="399" spans="1:36" x14ac:dyDescent="0.25">
      <c r="A399" t="s">
        <v>264</v>
      </c>
      <c r="B399" t="s">
        <v>465</v>
      </c>
      <c r="C399" t="s">
        <v>265</v>
      </c>
      <c r="D399">
        <v>2009</v>
      </c>
      <c r="E399">
        <v>500</v>
      </c>
      <c r="F399">
        <f>IF(A398=Emisiones_CO2_CO2eq_LA[[#This Row],[País]],IFERROR(Emisiones_CO2_CO2eq_LA[[#This Row],[Edificios (kilotoneladas CO₂e)]]-E398,0),0)</f>
        <v>100</v>
      </c>
      <c r="G399" s="5">
        <f>IF(A398=Emisiones_CO2_CO2eq_LA[[#This Row],[País]],IFERROR(((Emisiones_CO2_CO2eq_LA[[#This Row],[Edificios (kilotoneladas CO₂e)]]-E398)/E398)*100,0),0)</f>
        <v>25</v>
      </c>
      <c r="H399" s="5">
        <v>0.139703827884884</v>
      </c>
      <c r="I399">
        <v>660</v>
      </c>
      <c r="J399">
        <f>IF(A398=Emisiones_CO2_CO2eq_LA[[#This Row],[País]],IFERROR(Emisiones_CO2_CO2eq_LA[[#This Row],[Industria (kilotoneladas CO₂e)]]-I398,0),0)</f>
        <v>-70</v>
      </c>
      <c r="K399" s="5">
        <f>IF(A398=Emisiones_CO2_CO2eq_LA[[#This Row],[País]],IFERROR(((Emisiones_CO2_CO2eq_LA[[#This Row],[Industria (kilotoneladas CO₂e)]]-I398)/I398)*100,0),0)</f>
        <v>-9.5890410958904102</v>
      </c>
      <c r="L399" s="5">
        <v>0.18440905280804601</v>
      </c>
      <c r="M399">
        <v>8180</v>
      </c>
      <c r="N399">
        <f>IF(A398=Emisiones_CO2_CO2eq_LA[[#This Row],[País]],IFERROR(Emisiones_CO2_CO2eq_LA[[#This Row],[UCTUS (kilotoneladas CO₂e)]]-M398,0),0)</f>
        <v>0</v>
      </c>
      <c r="O399" s="5">
        <f>IF(A398=Emisiones_CO2_CO2eq_LA[[#This Row],[País]],IFERROR(((Emisiones_CO2_CO2eq_LA[[#This Row],[UCTUS (kilotoneladas CO₂e)]]-M398)/M398)*100,0),0)</f>
        <v>0</v>
      </c>
      <c r="P399" s="5">
        <v>2.2855546241967</v>
      </c>
      <c r="Q399">
        <v>0</v>
      </c>
      <c r="R399">
        <f>IF(A398=Emisiones_CO2_CO2eq_LA[[#This Row],[País]],IFERROR(Emisiones_CO2_CO2eq_LA[[#This Row],[Otras Quemas de Combustible (kilotoneladas CO₂e)]]-Q398,0),0)</f>
        <v>-100</v>
      </c>
      <c r="S399" s="5">
        <f>IF(A398=Emisiones_CO2_CO2eq_LA[[#This Row],[País]],IFERROR(((Emisiones_CO2_CO2eq_LA[[#This Row],[Otras Quemas de Combustible (kilotoneladas CO₂e)]]-Q398)/Q398)*100,0),0)</f>
        <v>-100</v>
      </c>
      <c r="T399" s="6">
        <v>0</v>
      </c>
      <c r="U399">
        <v>3400</v>
      </c>
      <c r="V399">
        <f>IF(A398=Emisiones_CO2_CO2eq_LA[[#This Row],[País]],IFERROR(Emisiones_CO2_CO2eq_LA[[#This Row],[Transporte (kilotoneladas CO₂e)]]-U398,0),0)</f>
        <v>300</v>
      </c>
      <c r="W399" s="5">
        <f>IF(A398=Emisiones_CO2_CO2eq_LA[[#This Row],[País]],IFERROR(((Emisiones_CO2_CO2eq_LA[[#This Row],[Transporte (kilotoneladas CO₂e)]]-U398)/U398)*100,0),0)</f>
        <v>9.67741935483871</v>
      </c>
      <c r="X399" s="5">
        <v>0.94998602961721101</v>
      </c>
      <c r="Y399">
        <v>1700</v>
      </c>
      <c r="Z399">
        <f>IF(A398=Emisiones_CO2_CO2eq_LA[[#This Row],[País]],IFERROR(Emisiones_CO2_CO2eq_LA[[#This Row],[Manufactura y Construcción (kilotoneladas CO₂e)]]-Y398,0),0)</f>
        <v>500</v>
      </c>
      <c r="AA399" s="5">
        <f>IF(A398=Emisiones_CO2_CO2eq_LA[[#This Row],[País]],IFERROR(((Emisiones_CO2_CO2eq_LA[[#This Row],[Manufactura y Construcción (kilotoneladas CO₂e)]]-Y398)/Y398)*100,0),0)</f>
        <v>41.666666666666671</v>
      </c>
      <c r="AB399" s="5">
        <v>0.47499301480860501</v>
      </c>
      <c r="AC399">
        <v>0</v>
      </c>
      <c r="AD399">
        <f>IF(A398=Emisiones_CO2_CO2eq_LA[[#This Row],[País]],IFERROR(Emisiones_CO2_CO2eq_LA[[#This Row],[Emisiones Fugitivas (kilotoneladas CO₂e)]]-AC398,0),0)</f>
        <v>0</v>
      </c>
      <c r="AE399" s="5">
        <f>IF(A398=Emisiones_CO2_CO2eq_LA[[#This Row],[País]],IFERROR(((Emisiones_CO2_CO2eq_LA[[#This Row],[Emisiones Fugitivas (kilotoneladas CO₂e)]]-AC398)/AC398)*100,0),0)</f>
        <v>0</v>
      </c>
      <c r="AF399" s="5">
        <v>0</v>
      </c>
      <c r="AG399">
        <v>2400</v>
      </c>
      <c r="AH399">
        <f>IF(A398=Emisiones_CO2_CO2eq_LA[[#This Row],[País]],IFERROR(Emisiones_CO2_CO2eq_LA[[#This Row],[Electricidad y Calor (kilotoneladas CO₂e)]]-AG398,0),0)</f>
        <v>600</v>
      </c>
      <c r="AI399" s="5">
        <f>IF(A398=Emisiones_CO2_CO2eq_LA[[#This Row],[País]],IFERROR(((Emisiones_CO2_CO2eq_LA[[#This Row],[Electricidad y Calor (kilotoneladas CO₂e)]]-AG398)/AG398)*100,0),0)</f>
        <v>33.333333333333329</v>
      </c>
      <c r="AJ399" s="5">
        <v>0.67057837384744301</v>
      </c>
    </row>
    <row r="400" spans="1:36" x14ac:dyDescent="0.25">
      <c r="A400" t="s">
        <v>264</v>
      </c>
      <c r="B400" t="s">
        <v>465</v>
      </c>
      <c r="C400" t="s">
        <v>265</v>
      </c>
      <c r="D400">
        <v>2010</v>
      </c>
      <c r="E400">
        <v>700</v>
      </c>
      <c r="F400">
        <f>IF(A399=Emisiones_CO2_CO2eq_LA[[#This Row],[País]],IFERROR(Emisiones_CO2_CO2eq_LA[[#This Row],[Edificios (kilotoneladas CO₂e)]]-E399,0),0)</f>
        <v>200</v>
      </c>
      <c r="G400" s="5">
        <f>IF(A399=Emisiones_CO2_CO2eq_LA[[#This Row],[País]],IFERROR(((Emisiones_CO2_CO2eq_LA[[#This Row],[Edificios (kilotoneladas CO₂e)]]-E399)/E399)*100,0),0)</f>
        <v>40</v>
      </c>
      <c r="H400" s="5">
        <v>0.192149327477353</v>
      </c>
      <c r="I400">
        <v>590</v>
      </c>
      <c r="J400">
        <f>IF(A399=Emisiones_CO2_CO2eq_LA[[#This Row],[País]],IFERROR(Emisiones_CO2_CO2eq_LA[[#This Row],[Industria (kilotoneladas CO₂e)]]-I399,0),0)</f>
        <v>-70</v>
      </c>
      <c r="K400" s="5">
        <f>IF(A399=Emisiones_CO2_CO2eq_LA[[#This Row],[País]],IFERROR(((Emisiones_CO2_CO2eq_LA[[#This Row],[Industria (kilotoneladas CO₂e)]]-I399)/I399)*100,0),0)</f>
        <v>-10.606060606060606</v>
      </c>
      <c r="L400" s="5">
        <v>0.16195443315948299</v>
      </c>
      <c r="M400">
        <v>8180</v>
      </c>
      <c r="N400">
        <f>IF(A399=Emisiones_CO2_CO2eq_LA[[#This Row],[País]],IFERROR(Emisiones_CO2_CO2eq_LA[[#This Row],[UCTUS (kilotoneladas CO₂e)]]-M399,0),0)</f>
        <v>0</v>
      </c>
      <c r="O400" s="5">
        <f>IF(A399=Emisiones_CO2_CO2eq_LA[[#This Row],[País]],IFERROR(((Emisiones_CO2_CO2eq_LA[[#This Row],[UCTUS (kilotoneladas CO₂e)]]-M399)/M399)*100,0),0)</f>
        <v>0</v>
      </c>
      <c r="P400" s="5">
        <v>2.2454021410924998</v>
      </c>
      <c r="Q400">
        <v>0</v>
      </c>
      <c r="R400">
        <f>IF(A399=Emisiones_CO2_CO2eq_LA[[#This Row],[País]],IFERROR(Emisiones_CO2_CO2eq_LA[[#This Row],[Otras Quemas de Combustible (kilotoneladas CO₂e)]]-Q399,0),0)</f>
        <v>0</v>
      </c>
      <c r="S400" s="5">
        <f>IF(A399=Emisiones_CO2_CO2eq_LA[[#This Row],[País]],IFERROR(((Emisiones_CO2_CO2eq_LA[[#This Row],[Otras Quemas de Combustible (kilotoneladas CO₂e)]]-Q399)/Q399)*100,0),0)</f>
        <v>0</v>
      </c>
      <c r="T400" s="6">
        <v>0</v>
      </c>
      <c r="U400">
        <v>3500</v>
      </c>
      <c r="V400">
        <f>IF(A399=Emisiones_CO2_CO2eq_LA[[#This Row],[País]],IFERROR(Emisiones_CO2_CO2eq_LA[[#This Row],[Transporte (kilotoneladas CO₂e)]]-U399,0),0)</f>
        <v>100</v>
      </c>
      <c r="W400" s="5">
        <f>IF(A399=Emisiones_CO2_CO2eq_LA[[#This Row],[País]],IFERROR(((Emisiones_CO2_CO2eq_LA[[#This Row],[Transporte (kilotoneladas CO₂e)]]-U399)/U399)*100,0),0)</f>
        <v>2.9411764705882351</v>
      </c>
      <c r="X400" s="5">
        <v>0.96074663738676902</v>
      </c>
      <c r="Y400">
        <v>1800</v>
      </c>
      <c r="Z400">
        <f>IF(A399=Emisiones_CO2_CO2eq_LA[[#This Row],[País]],IFERROR(Emisiones_CO2_CO2eq_LA[[#This Row],[Manufactura y Construcción (kilotoneladas CO₂e)]]-Y399,0),0)</f>
        <v>100</v>
      </c>
      <c r="AA400" s="5">
        <f>IF(A399=Emisiones_CO2_CO2eq_LA[[#This Row],[País]],IFERROR(((Emisiones_CO2_CO2eq_LA[[#This Row],[Manufactura y Construcción (kilotoneladas CO₂e)]]-Y399)/Y399)*100,0),0)</f>
        <v>5.8823529411764701</v>
      </c>
      <c r="AB400" s="5">
        <v>0.494098270656052</v>
      </c>
      <c r="AC400">
        <v>0</v>
      </c>
      <c r="AD400">
        <f>IF(A399=Emisiones_CO2_CO2eq_LA[[#This Row],[País]],IFERROR(Emisiones_CO2_CO2eq_LA[[#This Row],[Emisiones Fugitivas (kilotoneladas CO₂e)]]-AC399,0),0)</f>
        <v>0</v>
      </c>
      <c r="AE400" s="5">
        <f>IF(A399=Emisiones_CO2_CO2eq_LA[[#This Row],[País]],IFERROR(((Emisiones_CO2_CO2eq_LA[[#This Row],[Emisiones Fugitivas (kilotoneladas CO₂e)]]-AC399)/AC399)*100,0),0)</f>
        <v>0</v>
      </c>
      <c r="AF400" s="5">
        <v>0</v>
      </c>
      <c r="AG400">
        <v>2700</v>
      </c>
      <c r="AH400">
        <f>IF(A399=Emisiones_CO2_CO2eq_LA[[#This Row],[País]],IFERROR(Emisiones_CO2_CO2eq_LA[[#This Row],[Electricidad y Calor (kilotoneladas CO₂e)]]-AG399,0),0)</f>
        <v>300</v>
      </c>
      <c r="AI400" s="5">
        <f>IF(A399=Emisiones_CO2_CO2eq_LA[[#This Row],[País]],IFERROR(((Emisiones_CO2_CO2eq_LA[[#This Row],[Electricidad y Calor (kilotoneladas CO₂e)]]-AG399)/AG399)*100,0),0)</f>
        <v>12.5</v>
      </c>
      <c r="AJ400" s="5">
        <v>0.74114740598407902</v>
      </c>
    </row>
    <row r="401" spans="1:36" x14ac:dyDescent="0.25">
      <c r="A401" t="s">
        <v>264</v>
      </c>
      <c r="B401" t="s">
        <v>465</v>
      </c>
      <c r="C401" t="s">
        <v>265</v>
      </c>
      <c r="D401">
        <v>2011</v>
      </c>
      <c r="E401">
        <v>600</v>
      </c>
      <c r="F401">
        <f>IF(A400=Emisiones_CO2_CO2eq_LA[[#This Row],[País]],IFERROR(Emisiones_CO2_CO2eq_LA[[#This Row],[Edificios (kilotoneladas CO₂e)]]-E400,0),0)</f>
        <v>-100</v>
      </c>
      <c r="G401" s="5">
        <f>IF(A400=Emisiones_CO2_CO2eq_LA[[#This Row],[País]],IFERROR(((Emisiones_CO2_CO2eq_LA[[#This Row],[Edificios (kilotoneladas CO₂e)]]-E400)/E400)*100,0),0)</f>
        <v>-14.285714285714285</v>
      </c>
      <c r="H401" s="5">
        <v>0.161899622234214</v>
      </c>
      <c r="I401">
        <v>690</v>
      </c>
      <c r="J401">
        <f>IF(A400=Emisiones_CO2_CO2eq_LA[[#This Row],[País]],IFERROR(Emisiones_CO2_CO2eq_LA[[#This Row],[Industria (kilotoneladas CO₂e)]]-I400,0),0)</f>
        <v>100</v>
      </c>
      <c r="K401" s="5">
        <f>IF(A400=Emisiones_CO2_CO2eq_LA[[#This Row],[País]],IFERROR(((Emisiones_CO2_CO2eq_LA[[#This Row],[Industria (kilotoneladas CO₂e)]]-I400)/I400)*100,0),0)</f>
        <v>16.949152542372879</v>
      </c>
      <c r="L401" s="5">
        <v>0.18618456556934601</v>
      </c>
      <c r="M401">
        <v>8180</v>
      </c>
      <c r="N401">
        <f>IF(A400=Emisiones_CO2_CO2eq_LA[[#This Row],[País]],IFERROR(Emisiones_CO2_CO2eq_LA[[#This Row],[UCTUS (kilotoneladas CO₂e)]]-M400,0),0)</f>
        <v>0</v>
      </c>
      <c r="O401" s="5">
        <f>IF(A400=Emisiones_CO2_CO2eq_LA[[#This Row],[País]],IFERROR(((Emisiones_CO2_CO2eq_LA[[#This Row],[UCTUS (kilotoneladas CO₂e)]]-M400)/M400)*100,0),0)</f>
        <v>0</v>
      </c>
      <c r="P401" s="5">
        <v>2.2072315164597902</v>
      </c>
      <c r="Q401">
        <v>0</v>
      </c>
      <c r="R401">
        <f>IF(A400=Emisiones_CO2_CO2eq_LA[[#This Row],[País]],IFERROR(Emisiones_CO2_CO2eq_LA[[#This Row],[Otras Quemas de Combustible (kilotoneladas CO₂e)]]-Q400,0),0)</f>
        <v>0</v>
      </c>
      <c r="S401" s="5">
        <f>IF(A400=Emisiones_CO2_CO2eq_LA[[#This Row],[País]],IFERROR(((Emisiones_CO2_CO2eq_LA[[#This Row],[Otras Quemas de Combustible (kilotoneladas CO₂e)]]-Q400)/Q400)*100,0),0)</f>
        <v>0</v>
      </c>
      <c r="T401" s="6">
        <v>0</v>
      </c>
      <c r="U401">
        <v>3600</v>
      </c>
      <c r="V401">
        <f>IF(A400=Emisiones_CO2_CO2eq_LA[[#This Row],[País]],IFERROR(Emisiones_CO2_CO2eq_LA[[#This Row],[Transporte (kilotoneladas CO₂e)]]-U400,0),0)</f>
        <v>100</v>
      </c>
      <c r="W401" s="5">
        <f>IF(A400=Emisiones_CO2_CO2eq_LA[[#This Row],[País]],IFERROR(((Emisiones_CO2_CO2eq_LA[[#This Row],[Transporte (kilotoneladas CO₂e)]]-U400)/U400)*100,0),0)</f>
        <v>2.8571428571428572</v>
      </c>
      <c r="X401" s="5">
        <v>0.97139773340528801</v>
      </c>
      <c r="Y401">
        <v>2100</v>
      </c>
      <c r="Z401">
        <f>IF(A400=Emisiones_CO2_CO2eq_LA[[#This Row],[País]],IFERROR(Emisiones_CO2_CO2eq_LA[[#This Row],[Manufactura y Construcción (kilotoneladas CO₂e)]]-Y400,0),0)</f>
        <v>300</v>
      </c>
      <c r="AA401" s="5">
        <f>IF(A400=Emisiones_CO2_CO2eq_LA[[#This Row],[País]],IFERROR(((Emisiones_CO2_CO2eq_LA[[#This Row],[Manufactura y Construcción (kilotoneladas CO₂e)]]-Y400)/Y400)*100,0),0)</f>
        <v>16.666666666666664</v>
      </c>
      <c r="AB401" s="5">
        <v>0.56664867781975103</v>
      </c>
      <c r="AC401">
        <v>0</v>
      </c>
      <c r="AD401">
        <f>IF(A400=Emisiones_CO2_CO2eq_LA[[#This Row],[País]],IFERROR(Emisiones_CO2_CO2eq_LA[[#This Row],[Emisiones Fugitivas (kilotoneladas CO₂e)]]-AC400,0),0)</f>
        <v>0</v>
      </c>
      <c r="AE401" s="5">
        <f>IF(A400=Emisiones_CO2_CO2eq_LA[[#This Row],[País]],IFERROR(((Emisiones_CO2_CO2eq_LA[[#This Row],[Emisiones Fugitivas (kilotoneladas CO₂e)]]-AC400)/AC400)*100,0),0)</f>
        <v>0</v>
      </c>
      <c r="AF401" s="5">
        <v>0</v>
      </c>
      <c r="AG401">
        <v>3100</v>
      </c>
      <c r="AH401">
        <f>IF(A400=Emisiones_CO2_CO2eq_LA[[#This Row],[País]],IFERROR(Emisiones_CO2_CO2eq_LA[[#This Row],[Electricidad y Calor (kilotoneladas CO₂e)]]-AG400,0),0)</f>
        <v>400</v>
      </c>
      <c r="AI401" s="5">
        <f>IF(A400=Emisiones_CO2_CO2eq_LA[[#This Row],[País]],IFERROR(((Emisiones_CO2_CO2eq_LA[[#This Row],[Electricidad y Calor (kilotoneladas CO₂e)]]-AG400)/AG400)*100,0),0)</f>
        <v>14.814814814814813</v>
      </c>
      <c r="AJ401" s="5">
        <v>0.83648138154344298</v>
      </c>
    </row>
    <row r="402" spans="1:36" x14ac:dyDescent="0.25">
      <c r="A402" t="s">
        <v>264</v>
      </c>
      <c r="B402" t="s">
        <v>465</v>
      </c>
      <c r="C402" t="s">
        <v>265</v>
      </c>
      <c r="D402">
        <v>2012</v>
      </c>
      <c r="E402">
        <v>600</v>
      </c>
      <c r="F402">
        <f>IF(A401=Emisiones_CO2_CO2eq_LA[[#This Row],[País]],IFERROR(Emisiones_CO2_CO2eq_LA[[#This Row],[Edificios (kilotoneladas CO₂e)]]-E401,0),0)</f>
        <v>0</v>
      </c>
      <c r="G402" s="5">
        <f>IF(A401=Emisiones_CO2_CO2eq_LA[[#This Row],[País]],IFERROR(((Emisiones_CO2_CO2eq_LA[[#This Row],[Edificios (kilotoneladas CO₂e)]]-E401)/E401)*100,0),0)</f>
        <v>0</v>
      </c>
      <c r="H402" s="5">
        <v>0.15910898965791501</v>
      </c>
      <c r="I402">
        <v>900</v>
      </c>
      <c r="J402">
        <f>IF(A401=Emisiones_CO2_CO2eq_LA[[#This Row],[País]],IFERROR(Emisiones_CO2_CO2eq_LA[[#This Row],[Industria (kilotoneladas CO₂e)]]-I401,0),0)</f>
        <v>210</v>
      </c>
      <c r="K402" s="5">
        <f>IF(A401=Emisiones_CO2_CO2eq_LA[[#This Row],[País]],IFERROR(((Emisiones_CO2_CO2eq_LA[[#This Row],[Industria (kilotoneladas CO₂e)]]-I401)/I401)*100,0),0)</f>
        <v>30.434782608695656</v>
      </c>
      <c r="L402" s="5">
        <v>0.238663484486873</v>
      </c>
      <c r="M402">
        <v>8289.9999999999891</v>
      </c>
      <c r="N402">
        <f>IF(A401=Emisiones_CO2_CO2eq_LA[[#This Row],[País]],IFERROR(Emisiones_CO2_CO2eq_LA[[#This Row],[UCTUS (kilotoneladas CO₂e)]]-M401,0),0)</f>
        <v>109.99999999998909</v>
      </c>
      <c r="O402" s="5">
        <f>IF(A401=Emisiones_CO2_CO2eq_LA[[#This Row],[País]],IFERROR(((Emisiones_CO2_CO2eq_LA[[#This Row],[UCTUS (kilotoneladas CO₂e)]]-M401)/M401)*100,0),0)</f>
        <v>1.3447432762834852</v>
      </c>
      <c r="P402" s="5">
        <v>2.1983558737735298</v>
      </c>
      <c r="Q402">
        <v>0</v>
      </c>
      <c r="R402">
        <f>IF(A401=Emisiones_CO2_CO2eq_LA[[#This Row],[País]],IFERROR(Emisiones_CO2_CO2eq_LA[[#This Row],[Otras Quemas de Combustible (kilotoneladas CO₂e)]]-Q401,0),0)</f>
        <v>0</v>
      </c>
      <c r="S402" s="5">
        <f>IF(A401=Emisiones_CO2_CO2eq_LA[[#This Row],[País]],IFERROR(((Emisiones_CO2_CO2eq_LA[[#This Row],[Otras Quemas de Combustible (kilotoneladas CO₂e)]]-Q401)/Q401)*100,0),0)</f>
        <v>0</v>
      </c>
      <c r="T402" s="6">
        <v>0</v>
      </c>
      <c r="U402">
        <v>3700</v>
      </c>
      <c r="V402">
        <f>IF(A401=Emisiones_CO2_CO2eq_LA[[#This Row],[País]],IFERROR(Emisiones_CO2_CO2eq_LA[[#This Row],[Transporte (kilotoneladas CO₂e)]]-U401,0),0)</f>
        <v>100</v>
      </c>
      <c r="W402" s="5">
        <f>IF(A401=Emisiones_CO2_CO2eq_LA[[#This Row],[País]],IFERROR(((Emisiones_CO2_CO2eq_LA[[#This Row],[Transporte (kilotoneladas CO₂e)]]-U401)/U401)*100,0),0)</f>
        <v>2.7777777777777777</v>
      </c>
      <c r="X402" s="5">
        <v>0.98117210289047996</v>
      </c>
      <c r="Y402">
        <v>2600</v>
      </c>
      <c r="Z402">
        <f>IF(A401=Emisiones_CO2_CO2eq_LA[[#This Row],[País]],IFERROR(Emisiones_CO2_CO2eq_LA[[#This Row],[Manufactura y Construcción (kilotoneladas CO₂e)]]-Y401,0),0)</f>
        <v>500</v>
      </c>
      <c r="AA402" s="5">
        <f>IF(A401=Emisiones_CO2_CO2eq_LA[[#This Row],[País]],IFERROR(((Emisiones_CO2_CO2eq_LA[[#This Row],[Manufactura y Construcción (kilotoneladas CO₂e)]]-Y401)/Y401)*100,0),0)</f>
        <v>23.809523809523807</v>
      </c>
      <c r="AB402" s="5">
        <v>0.68947228851763398</v>
      </c>
      <c r="AC402">
        <v>0</v>
      </c>
      <c r="AD402">
        <f>IF(A401=Emisiones_CO2_CO2eq_LA[[#This Row],[País]],IFERROR(Emisiones_CO2_CO2eq_LA[[#This Row],[Emisiones Fugitivas (kilotoneladas CO₂e)]]-AC401,0),0)</f>
        <v>0</v>
      </c>
      <c r="AE402" s="5">
        <f>IF(A401=Emisiones_CO2_CO2eq_LA[[#This Row],[País]],IFERROR(((Emisiones_CO2_CO2eq_LA[[#This Row],[Emisiones Fugitivas (kilotoneladas CO₂e)]]-AC401)/AC401)*100,0),0)</f>
        <v>0</v>
      </c>
      <c r="AF402" s="5">
        <v>0</v>
      </c>
      <c r="AG402">
        <v>2800</v>
      </c>
      <c r="AH402">
        <f>IF(A401=Emisiones_CO2_CO2eq_LA[[#This Row],[País]],IFERROR(Emisiones_CO2_CO2eq_LA[[#This Row],[Electricidad y Calor (kilotoneladas CO₂e)]]-AG401,0),0)</f>
        <v>-300</v>
      </c>
      <c r="AI402" s="5">
        <f>IF(A401=Emisiones_CO2_CO2eq_LA[[#This Row],[País]],IFERROR(((Emisiones_CO2_CO2eq_LA[[#This Row],[Electricidad y Calor (kilotoneladas CO₂e)]]-AG401)/AG401)*100,0),0)</f>
        <v>-9.67741935483871</v>
      </c>
      <c r="AJ402" s="5">
        <v>0.74250861840360605</v>
      </c>
    </row>
    <row r="403" spans="1:36" x14ac:dyDescent="0.25">
      <c r="A403" t="s">
        <v>264</v>
      </c>
      <c r="B403" t="s">
        <v>465</v>
      </c>
      <c r="C403" t="s">
        <v>265</v>
      </c>
      <c r="D403">
        <v>2013</v>
      </c>
      <c r="E403">
        <v>700</v>
      </c>
      <c r="F403">
        <f>IF(A402=Emisiones_CO2_CO2eq_LA[[#This Row],[País]],IFERROR(Emisiones_CO2_CO2eq_LA[[#This Row],[Edificios (kilotoneladas CO₂e)]]-E402,0),0)</f>
        <v>100</v>
      </c>
      <c r="G403" s="5">
        <f>IF(A402=Emisiones_CO2_CO2eq_LA[[#This Row],[País]],IFERROR(((Emisiones_CO2_CO2eq_LA[[#This Row],[Edificios (kilotoneladas CO₂e)]]-E402)/E402)*100,0),0)</f>
        <v>16.666666666666664</v>
      </c>
      <c r="H403" s="5">
        <v>0.18252933507170699</v>
      </c>
      <c r="I403">
        <v>920</v>
      </c>
      <c r="J403">
        <f>IF(A402=Emisiones_CO2_CO2eq_LA[[#This Row],[País]],IFERROR(Emisiones_CO2_CO2eq_LA[[#This Row],[Industria (kilotoneladas CO₂e)]]-I402,0),0)</f>
        <v>20</v>
      </c>
      <c r="K403" s="5">
        <f>IF(A402=Emisiones_CO2_CO2eq_LA[[#This Row],[País]],IFERROR(((Emisiones_CO2_CO2eq_LA[[#This Row],[Industria (kilotoneladas CO₂e)]]-I402)/I402)*100,0),0)</f>
        <v>2.2222222222222223</v>
      </c>
      <c r="L403" s="5">
        <v>0.239895697522816</v>
      </c>
      <c r="M403">
        <v>8289.9999999999891</v>
      </c>
      <c r="N403">
        <f>IF(A402=Emisiones_CO2_CO2eq_LA[[#This Row],[País]],IFERROR(Emisiones_CO2_CO2eq_LA[[#This Row],[UCTUS (kilotoneladas CO₂e)]]-M402,0),0)</f>
        <v>0</v>
      </c>
      <c r="O403" s="5">
        <f>IF(A402=Emisiones_CO2_CO2eq_LA[[#This Row],[País]],IFERROR(((Emisiones_CO2_CO2eq_LA[[#This Row],[UCTUS (kilotoneladas CO₂e)]]-M402)/M402)*100,0),0)</f>
        <v>0</v>
      </c>
      <c r="P403" s="5">
        <v>2.1616688396349399</v>
      </c>
      <c r="Q403">
        <v>0</v>
      </c>
      <c r="R403">
        <f>IF(A402=Emisiones_CO2_CO2eq_LA[[#This Row],[País]],IFERROR(Emisiones_CO2_CO2eq_LA[[#This Row],[Otras Quemas de Combustible (kilotoneladas CO₂e)]]-Q402,0),0)</f>
        <v>0</v>
      </c>
      <c r="S403" s="5">
        <f>IF(A402=Emisiones_CO2_CO2eq_LA[[#This Row],[País]],IFERROR(((Emisiones_CO2_CO2eq_LA[[#This Row],[Otras Quemas de Combustible (kilotoneladas CO₂e)]]-Q402)/Q402)*100,0),0)</f>
        <v>0</v>
      </c>
      <c r="T403" s="6">
        <v>0</v>
      </c>
      <c r="U403">
        <v>3700</v>
      </c>
      <c r="V403">
        <f>IF(A402=Emisiones_CO2_CO2eq_LA[[#This Row],[País]],IFERROR(Emisiones_CO2_CO2eq_LA[[#This Row],[Transporte (kilotoneladas CO₂e)]]-U402,0),0)</f>
        <v>0</v>
      </c>
      <c r="W403" s="5">
        <f>IF(A402=Emisiones_CO2_CO2eq_LA[[#This Row],[País]],IFERROR(((Emisiones_CO2_CO2eq_LA[[#This Row],[Transporte (kilotoneladas CO₂e)]]-U402)/U402)*100,0),0)</f>
        <v>0</v>
      </c>
      <c r="X403" s="5">
        <v>0.964797913950456</v>
      </c>
      <c r="Y403">
        <v>2600</v>
      </c>
      <c r="Z403">
        <f>IF(A402=Emisiones_CO2_CO2eq_LA[[#This Row],[País]],IFERROR(Emisiones_CO2_CO2eq_LA[[#This Row],[Manufactura y Construcción (kilotoneladas CO₂e)]]-Y402,0),0)</f>
        <v>0</v>
      </c>
      <c r="AA403" s="5">
        <f>IF(A402=Emisiones_CO2_CO2eq_LA[[#This Row],[País]],IFERROR(((Emisiones_CO2_CO2eq_LA[[#This Row],[Manufactura y Construcción (kilotoneladas CO₂e)]]-Y402)/Y402)*100,0),0)</f>
        <v>0</v>
      </c>
      <c r="AB403" s="5">
        <v>0.677966101694915</v>
      </c>
      <c r="AC403">
        <v>0</v>
      </c>
      <c r="AD403">
        <f>IF(A402=Emisiones_CO2_CO2eq_LA[[#This Row],[País]],IFERROR(Emisiones_CO2_CO2eq_LA[[#This Row],[Emisiones Fugitivas (kilotoneladas CO₂e)]]-AC402,0),0)</f>
        <v>0</v>
      </c>
      <c r="AE403" s="5">
        <f>IF(A402=Emisiones_CO2_CO2eq_LA[[#This Row],[País]],IFERROR(((Emisiones_CO2_CO2eq_LA[[#This Row],[Emisiones Fugitivas (kilotoneladas CO₂e)]]-AC402)/AC402)*100,0),0)</f>
        <v>0</v>
      </c>
      <c r="AF403" s="5">
        <v>0</v>
      </c>
      <c r="AG403">
        <v>2900</v>
      </c>
      <c r="AH403">
        <f>IF(A402=Emisiones_CO2_CO2eq_LA[[#This Row],[País]],IFERROR(Emisiones_CO2_CO2eq_LA[[#This Row],[Electricidad y Calor (kilotoneladas CO₂e)]]-AG402,0),0)</f>
        <v>100</v>
      </c>
      <c r="AI403" s="5">
        <f>IF(A402=Emisiones_CO2_CO2eq_LA[[#This Row],[País]],IFERROR(((Emisiones_CO2_CO2eq_LA[[#This Row],[Electricidad y Calor (kilotoneladas CO₂e)]]-AG402)/AG402)*100,0),0)</f>
        <v>3.5714285714285712</v>
      </c>
      <c r="AJ403" s="5">
        <v>0.75619295958278998</v>
      </c>
    </row>
    <row r="404" spans="1:36" x14ac:dyDescent="0.25">
      <c r="A404" t="s">
        <v>264</v>
      </c>
      <c r="B404" t="s">
        <v>465</v>
      </c>
      <c r="C404" t="s">
        <v>265</v>
      </c>
      <c r="D404">
        <v>2014</v>
      </c>
      <c r="E404">
        <v>800</v>
      </c>
      <c r="F404">
        <f>IF(A403=Emisiones_CO2_CO2eq_LA[[#This Row],[País]],IFERROR(Emisiones_CO2_CO2eq_LA[[#This Row],[Edificios (kilotoneladas CO₂e)]]-E403,0),0)</f>
        <v>100</v>
      </c>
      <c r="G404" s="5">
        <f>IF(A403=Emisiones_CO2_CO2eq_LA[[#This Row],[País]],IFERROR(((Emisiones_CO2_CO2eq_LA[[#This Row],[Edificios (kilotoneladas CO₂e)]]-E403)/E403)*100,0),0)</f>
        <v>14.285714285714285</v>
      </c>
      <c r="H404" s="5">
        <v>0.20507562163547799</v>
      </c>
      <c r="I404">
        <v>850</v>
      </c>
      <c r="J404">
        <f>IF(A403=Emisiones_CO2_CO2eq_LA[[#This Row],[País]],IFERROR(Emisiones_CO2_CO2eq_LA[[#This Row],[Industria (kilotoneladas CO₂e)]]-I403,0),0)</f>
        <v>-70</v>
      </c>
      <c r="K404" s="5">
        <f>IF(A403=Emisiones_CO2_CO2eq_LA[[#This Row],[País]],IFERROR(((Emisiones_CO2_CO2eq_LA[[#This Row],[Industria (kilotoneladas CO₂e)]]-I403)/I403)*100,0),0)</f>
        <v>-7.608695652173914</v>
      </c>
      <c r="L404" s="5">
        <v>0.21789284798769501</v>
      </c>
      <c r="M404">
        <v>8180</v>
      </c>
      <c r="N404">
        <f>IF(A403=Emisiones_CO2_CO2eq_LA[[#This Row],[País]],IFERROR(Emisiones_CO2_CO2eq_LA[[#This Row],[UCTUS (kilotoneladas CO₂e)]]-M403,0),0)</f>
        <v>-109.99999999998909</v>
      </c>
      <c r="O404" s="5">
        <f>IF(A403=Emisiones_CO2_CO2eq_LA[[#This Row],[País]],IFERROR(((Emisiones_CO2_CO2eq_LA[[#This Row],[UCTUS (kilotoneladas CO₂e)]]-M403)/M403)*100,0),0)</f>
        <v>-1.3268998793726083</v>
      </c>
      <c r="P404" s="5">
        <v>2.09689823122276</v>
      </c>
      <c r="Q404">
        <v>100</v>
      </c>
      <c r="R404">
        <f>IF(A403=Emisiones_CO2_CO2eq_LA[[#This Row],[País]],IFERROR(Emisiones_CO2_CO2eq_LA[[#This Row],[Otras Quemas de Combustible (kilotoneladas CO₂e)]]-Q403,0),0)</f>
        <v>100</v>
      </c>
      <c r="S404" s="5">
        <f>IF(A403=Emisiones_CO2_CO2eq_LA[[#This Row],[País]],IFERROR(((Emisiones_CO2_CO2eq_LA[[#This Row],[Otras Quemas de Combustible (kilotoneladas CO₂e)]]-Q403)/Q403)*100,0),0)</f>
        <v>0</v>
      </c>
      <c r="T404" s="5">
        <v>0.03</v>
      </c>
      <c r="U404">
        <v>3900</v>
      </c>
      <c r="V404">
        <f>IF(A403=Emisiones_CO2_CO2eq_LA[[#This Row],[País]],IFERROR(Emisiones_CO2_CO2eq_LA[[#This Row],[Transporte (kilotoneladas CO₂e)]]-U403,0),0)</f>
        <v>200</v>
      </c>
      <c r="W404" s="5">
        <f>IF(A403=Emisiones_CO2_CO2eq_LA[[#This Row],[País]],IFERROR(((Emisiones_CO2_CO2eq_LA[[#This Row],[Transporte (kilotoneladas CO₂e)]]-U403)/U403)*100,0),0)</f>
        <v>5.4054054054054053</v>
      </c>
      <c r="X404" s="5">
        <v>0.99974365547295496</v>
      </c>
      <c r="Y404">
        <v>2600</v>
      </c>
      <c r="Z404">
        <f>IF(A403=Emisiones_CO2_CO2eq_LA[[#This Row],[País]],IFERROR(Emisiones_CO2_CO2eq_LA[[#This Row],[Manufactura y Construcción (kilotoneladas CO₂e)]]-Y403,0),0)</f>
        <v>0</v>
      </c>
      <c r="AA404" s="5">
        <f>IF(A403=Emisiones_CO2_CO2eq_LA[[#This Row],[País]],IFERROR(((Emisiones_CO2_CO2eq_LA[[#This Row],[Manufactura y Construcción (kilotoneladas CO₂e)]]-Y403)/Y403)*100,0),0)</f>
        <v>0</v>
      </c>
      <c r="AB404" s="5">
        <v>0.66649577031530305</v>
      </c>
      <c r="AC404">
        <v>0</v>
      </c>
      <c r="AD404">
        <f>IF(A403=Emisiones_CO2_CO2eq_LA[[#This Row],[País]],IFERROR(Emisiones_CO2_CO2eq_LA[[#This Row],[Emisiones Fugitivas (kilotoneladas CO₂e)]]-AC403,0),0)</f>
        <v>0</v>
      </c>
      <c r="AE404" s="5">
        <f>IF(A403=Emisiones_CO2_CO2eq_LA[[#This Row],[País]],IFERROR(((Emisiones_CO2_CO2eq_LA[[#This Row],[Emisiones Fugitivas (kilotoneladas CO₂e)]]-AC403)/AC403)*100,0),0)</f>
        <v>0</v>
      </c>
      <c r="AF404" s="5">
        <v>0</v>
      </c>
      <c r="AG404">
        <v>3300</v>
      </c>
      <c r="AH404">
        <f>IF(A403=Emisiones_CO2_CO2eq_LA[[#This Row],[País]],IFERROR(Emisiones_CO2_CO2eq_LA[[#This Row],[Electricidad y Calor (kilotoneladas CO₂e)]]-AG403,0),0)</f>
        <v>400</v>
      </c>
      <c r="AI404" s="5">
        <f>IF(A403=Emisiones_CO2_CO2eq_LA[[#This Row],[País]],IFERROR(((Emisiones_CO2_CO2eq_LA[[#This Row],[Electricidad y Calor (kilotoneladas CO₂e)]]-AG403)/AG403)*100,0),0)</f>
        <v>13.793103448275861</v>
      </c>
      <c r="AJ404" s="5">
        <v>0.84593693924634705</v>
      </c>
    </row>
    <row r="405" spans="1:36" x14ac:dyDescent="0.25">
      <c r="A405" t="s">
        <v>264</v>
      </c>
      <c r="B405" t="s">
        <v>465</v>
      </c>
      <c r="C405" t="s">
        <v>265</v>
      </c>
      <c r="D405">
        <v>2015</v>
      </c>
      <c r="E405">
        <v>800</v>
      </c>
      <c r="F405">
        <f>IF(A404=Emisiones_CO2_CO2eq_LA[[#This Row],[País]],IFERROR(Emisiones_CO2_CO2eq_LA[[#This Row],[Edificios (kilotoneladas CO₂e)]]-E404,0),0)</f>
        <v>0</v>
      </c>
      <c r="G405" s="5">
        <f>IF(A404=Emisiones_CO2_CO2eq_LA[[#This Row],[País]],IFERROR(((Emisiones_CO2_CO2eq_LA[[#This Row],[Edificios (kilotoneladas CO₂e)]]-E404)/E404)*100,0),0)</f>
        <v>0</v>
      </c>
      <c r="H405" s="5">
        <v>0.20161290322580599</v>
      </c>
      <c r="I405">
        <v>850</v>
      </c>
      <c r="J405">
        <f>IF(A404=Emisiones_CO2_CO2eq_LA[[#This Row],[País]],IFERROR(Emisiones_CO2_CO2eq_LA[[#This Row],[Industria (kilotoneladas CO₂e)]]-I404,0),0)</f>
        <v>0</v>
      </c>
      <c r="K405" s="5">
        <f>IF(A404=Emisiones_CO2_CO2eq_LA[[#This Row],[País]],IFERROR(((Emisiones_CO2_CO2eq_LA[[#This Row],[Industria (kilotoneladas CO₂e)]]-I404)/I404)*100,0),0)</f>
        <v>0</v>
      </c>
      <c r="L405" s="5">
        <v>0.21421370967741901</v>
      </c>
      <c r="M405">
        <v>8400</v>
      </c>
      <c r="N405">
        <f>IF(A404=Emisiones_CO2_CO2eq_LA[[#This Row],[País]],IFERROR(Emisiones_CO2_CO2eq_LA[[#This Row],[UCTUS (kilotoneladas CO₂e)]]-M404,0),0)</f>
        <v>220</v>
      </c>
      <c r="O405" s="5">
        <f>IF(A404=Emisiones_CO2_CO2eq_LA[[#This Row],[País]],IFERROR(((Emisiones_CO2_CO2eq_LA[[#This Row],[UCTUS (kilotoneladas CO₂e)]]-M404)/M404)*100,0),0)</f>
        <v>2.6894865525672369</v>
      </c>
      <c r="P405" s="5">
        <v>2.11693548387096</v>
      </c>
      <c r="Q405">
        <v>100</v>
      </c>
      <c r="R405">
        <f>IF(A404=Emisiones_CO2_CO2eq_LA[[#This Row],[País]],IFERROR(Emisiones_CO2_CO2eq_LA[[#This Row],[Otras Quemas de Combustible (kilotoneladas CO₂e)]]-Q404,0),0)</f>
        <v>0</v>
      </c>
      <c r="S405" s="5">
        <f>IF(A404=Emisiones_CO2_CO2eq_LA[[#This Row],[País]],IFERROR(((Emisiones_CO2_CO2eq_LA[[#This Row],[Otras Quemas de Combustible (kilotoneladas CO₂e)]]-Q404)/Q404)*100,0),0)</f>
        <v>0</v>
      </c>
      <c r="T405" s="5">
        <v>0.03</v>
      </c>
      <c r="U405">
        <v>4300</v>
      </c>
      <c r="V405">
        <f>IF(A404=Emisiones_CO2_CO2eq_LA[[#This Row],[País]],IFERROR(Emisiones_CO2_CO2eq_LA[[#This Row],[Transporte (kilotoneladas CO₂e)]]-U404,0),0)</f>
        <v>400</v>
      </c>
      <c r="W405" s="5">
        <f>IF(A404=Emisiones_CO2_CO2eq_LA[[#This Row],[País]],IFERROR(((Emisiones_CO2_CO2eq_LA[[#This Row],[Transporte (kilotoneladas CO₂e)]]-U404)/U404)*100,0),0)</f>
        <v>10.256410256410255</v>
      </c>
      <c r="X405" s="5">
        <v>1.0836693548387</v>
      </c>
      <c r="Y405">
        <v>2400</v>
      </c>
      <c r="Z405">
        <f>IF(A404=Emisiones_CO2_CO2eq_LA[[#This Row],[País]],IFERROR(Emisiones_CO2_CO2eq_LA[[#This Row],[Manufactura y Construcción (kilotoneladas CO₂e)]]-Y404,0),0)</f>
        <v>-200</v>
      </c>
      <c r="AA405" s="5">
        <f>IF(A404=Emisiones_CO2_CO2eq_LA[[#This Row],[País]],IFERROR(((Emisiones_CO2_CO2eq_LA[[#This Row],[Manufactura y Construcción (kilotoneladas CO₂e)]]-Y404)/Y404)*100,0),0)</f>
        <v>-7.6923076923076925</v>
      </c>
      <c r="AB405" s="5">
        <v>0.60483870967741904</v>
      </c>
      <c r="AC405">
        <v>0</v>
      </c>
      <c r="AD405">
        <f>IF(A404=Emisiones_CO2_CO2eq_LA[[#This Row],[País]],IFERROR(Emisiones_CO2_CO2eq_LA[[#This Row],[Emisiones Fugitivas (kilotoneladas CO₂e)]]-AC404,0),0)</f>
        <v>0</v>
      </c>
      <c r="AE405" s="5">
        <f>IF(A404=Emisiones_CO2_CO2eq_LA[[#This Row],[País]],IFERROR(((Emisiones_CO2_CO2eq_LA[[#This Row],[Emisiones Fugitivas (kilotoneladas CO₂e)]]-AC404)/AC404)*100,0),0)</f>
        <v>0</v>
      </c>
      <c r="AF405" s="5">
        <v>0</v>
      </c>
      <c r="AG405">
        <v>3200</v>
      </c>
      <c r="AH405">
        <f>IF(A404=Emisiones_CO2_CO2eq_LA[[#This Row],[País]],IFERROR(Emisiones_CO2_CO2eq_LA[[#This Row],[Electricidad y Calor (kilotoneladas CO₂e)]]-AG404,0),0)</f>
        <v>-100</v>
      </c>
      <c r="AI405" s="5">
        <f>IF(A404=Emisiones_CO2_CO2eq_LA[[#This Row],[País]],IFERROR(((Emisiones_CO2_CO2eq_LA[[#This Row],[Electricidad y Calor (kilotoneladas CO₂e)]]-AG404)/AG404)*100,0),0)</f>
        <v>-3.0303030303030303</v>
      </c>
      <c r="AJ405" s="5">
        <v>0.80645161290322498</v>
      </c>
    </row>
    <row r="406" spans="1:36" x14ac:dyDescent="0.25">
      <c r="A406" t="s">
        <v>264</v>
      </c>
      <c r="B406" t="s">
        <v>465</v>
      </c>
      <c r="C406" t="s">
        <v>265</v>
      </c>
      <c r="D406">
        <v>2016</v>
      </c>
      <c r="E406">
        <v>800</v>
      </c>
      <c r="F406">
        <f>IF(A405=Emisiones_CO2_CO2eq_LA[[#This Row],[País]],IFERROR(Emisiones_CO2_CO2eq_LA[[#This Row],[Edificios (kilotoneladas CO₂e)]]-E405,0),0)</f>
        <v>0</v>
      </c>
      <c r="G406" s="5">
        <f>IF(A405=Emisiones_CO2_CO2eq_LA[[#This Row],[País]],IFERROR(((Emisiones_CO2_CO2eq_LA[[#This Row],[Edificios (kilotoneladas CO₂e)]]-E405)/E405)*100,0),0)</f>
        <v>0</v>
      </c>
      <c r="H406" s="5">
        <v>0.198166955660143</v>
      </c>
      <c r="I406">
        <v>850</v>
      </c>
      <c r="J406">
        <f>IF(A405=Emisiones_CO2_CO2eq_LA[[#This Row],[País]],IFERROR(Emisiones_CO2_CO2eq_LA[[#This Row],[Industria (kilotoneladas CO₂e)]]-I405,0),0)</f>
        <v>0</v>
      </c>
      <c r="K406" s="5">
        <f>IF(A405=Emisiones_CO2_CO2eq_LA[[#This Row],[País]],IFERROR(((Emisiones_CO2_CO2eq_LA[[#This Row],[Industria (kilotoneladas CO₂e)]]-I405)/I405)*100,0),0)</f>
        <v>0</v>
      </c>
      <c r="L406" s="5">
        <v>0.210552390388902</v>
      </c>
      <c r="M406">
        <v>8180</v>
      </c>
      <c r="N406">
        <f>IF(A405=Emisiones_CO2_CO2eq_LA[[#This Row],[País]],IFERROR(Emisiones_CO2_CO2eq_LA[[#This Row],[UCTUS (kilotoneladas CO₂e)]]-M405,0),0)</f>
        <v>-220</v>
      </c>
      <c r="O406" s="5">
        <f>IF(A405=Emisiones_CO2_CO2eq_LA[[#This Row],[País]],IFERROR(((Emisiones_CO2_CO2eq_LA[[#This Row],[UCTUS (kilotoneladas CO₂e)]]-M405)/M405)*100,0),0)</f>
        <v>-2.6190476190476191</v>
      </c>
      <c r="P406" s="5">
        <v>2.0262571216249601</v>
      </c>
      <c r="Q406">
        <v>100</v>
      </c>
      <c r="R406">
        <f>IF(A405=Emisiones_CO2_CO2eq_LA[[#This Row],[País]],IFERROR(Emisiones_CO2_CO2eq_LA[[#This Row],[Otras Quemas de Combustible (kilotoneladas CO₂e)]]-Q405,0),0)</f>
        <v>0</v>
      </c>
      <c r="S406" s="5">
        <f>IF(A405=Emisiones_CO2_CO2eq_LA[[#This Row],[País]],IFERROR(((Emisiones_CO2_CO2eq_LA[[#This Row],[Otras Quemas de Combustible (kilotoneladas CO₂e)]]-Q405)/Q405)*100,0),0)</f>
        <v>0</v>
      </c>
      <c r="T406" s="5">
        <v>0.02</v>
      </c>
      <c r="U406">
        <v>4700</v>
      </c>
      <c r="V406">
        <f>IF(A405=Emisiones_CO2_CO2eq_LA[[#This Row],[País]],IFERROR(Emisiones_CO2_CO2eq_LA[[#This Row],[Transporte (kilotoneladas CO₂e)]]-U405,0),0)</f>
        <v>400</v>
      </c>
      <c r="W406" s="5">
        <f>IF(A405=Emisiones_CO2_CO2eq_LA[[#This Row],[País]],IFERROR(((Emisiones_CO2_CO2eq_LA[[#This Row],[Transporte (kilotoneladas CO₂e)]]-U405)/U405)*100,0),0)</f>
        <v>9.3023255813953494</v>
      </c>
      <c r="X406" s="5">
        <v>1.1642308645033399</v>
      </c>
      <c r="Y406">
        <v>2100</v>
      </c>
      <c r="Z406">
        <f>IF(A405=Emisiones_CO2_CO2eq_LA[[#This Row],[País]],IFERROR(Emisiones_CO2_CO2eq_LA[[#This Row],[Manufactura y Construcción (kilotoneladas CO₂e)]]-Y405,0),0)</f>
        <v>-300</v>
      </c>
      <c r="AA406" s="5">
        <f>IF(A405=Emisiones_CO2_CO2eq_LA[[#This Row],[País]],IFERROR(((Emisiones_CO2_CO2eq_LA[[#This Row],[Manufactura y Construcción (kilotoneladas CO₂e)]]-Y405)/Y405)*100,0),0)</f>
        <v>-12.5</v>
      </c>
      <c r="AB406" s="5">
        <v>0.52018825860787699</v>
      </c>
      <c r="AC406">
        <v>0</v>
      </c>
      <c r="AD406">
        <f>IF(A405=Emisiones_CO2_CO2eq_LA[[#This Row],[País]],IFERROR(Emisiones_CO2_CO2eq_LA[[#This Row],[Emisiones Fugitivas (kilotoneladas CO₂e)]]-AC405,0),0)</f>
        <v>0</v>
      </c>
      <c r="AE406" s="5">
        <f>IF(A405=Emisiones_CO2_CO2eq_LA[[#This Row],[País]],IFERROR(((Emisiones_CO2_CO2eq_LA[[#This Row],[Emisiones Fugitivas (kilotoneladas CO₂e)]]-AC405)/AC405)*100,0),0)</f>
        <v>0</v>
      </c>
      <c r="AF406" s="5">
        <v>0</v>
      </c>
      <c r="AG406">
        <v>2600</v>
      </c>
      <c r="AH406">
        <f>IF(A405=Emisiones_CO2_CO2eq_LA[[#This Row],[País]],IFERROR(Emisiones_CO2_CO2eq_LA[[#This Row],[Electricidad y Calor (kilotoneladas CO₂e)]]-AG405,0),0)</f>
        <v>-600</v>
      </c>
      <c r="AI406" s="5">
        <f>IF(A405=Emisiones_CO2_CO2eq_LA[[#This Row],[País]],IFERROR(((Emisiones_CO2_CO2eq_LA[[#This Row],[Electricidad y Calor (kilotoneladas CO₂e)]]-AG405)/AG405)*100,0),0)</f>
        <v>-18.75</v>
      </c>
      <c r="AJ406" s="5">
        <v>0.64404260589546702</v>
      </c>
    </row>
    <row r="407" spans="1:36" x14ac:dyDescent="0.25">
      <c r="A407" t="s">
        <v>268</v>
      </c>
      <c r="B407" t="s">
        <v>268</v>
      </c>
      <c r="C407" t="s">
        <v>269</v>
      </c>
      <c r="D407">
        <v>1990</v>
      </c>
      <c r="E407">
        <v>100</v>
      </c>
      <c r="F407">
        <f>IF(A406=Emisiones_CO2_CO2eq_LA[[#This Row],[País]],IFERROR(Emisiones_CO2_CO2eq_LA[[#This Row],[Edificios (kilotoneladas CO₂e)]]-E406,0),0)</f>
        <v>0</v>
      </c>
      <c r="G407" s="5">
        <f>IF(A406=Emisiones_CO2_CO2eq_LA[[#This Row],[País]],IFERROR(((Emisiones_CO2_CO2eq_LA[[#This Row],[Edificios (kilotoneladas CO₂e)]]-E406)/E406)*100,0),0)</f>
        <v>0</v>
      </c>
      <c r="H407" s="5">
        <v>2.3679848448969899E-2</v>
      </c>
      <c r="I407">
        <v>150</v>
      </c>
      <c r="J407">
        <f>IF(A406=Emisiones_CO2_CO2eq_LA[[#This Row],[País]],IFERROR(Emisiones_CO2_CO2eq_LA[[#This Row],[Industria (kilotoneladas CO₂e)]]-I406,0),0)</f>
        <v>0</v>
      </c>
      <c r="K407" s="5">
        <f>IF(A406=Emisiones_CO2_CO2eq_LA[[#This Row],[País]],IFERROR(((Emisiones_CO2_CO2eq_LA[[#This Row],[Industria (kilotoneladas CO₂e)]]-I406)/I406)*100,0),0)</f>
        <v>0</v>
      </c>
      <c r="L407" s="5">
        <v>3.5519772673454797E-2</v>
      </c>
      <c r="M407">
        <v>70660</v>
      </c>
      <c r="N407">
        <f>IF(A406=Emisiones_CO2_CO2eq_LA[[#This Row],[País]],IFERROR(Emisiones_CO2_CO2eq_LA[[#This Row],[UCTUS (kilotoneladas CO₂e)]]-M406,0),0)</f>
        <v>0</v>
      </c>
      <c r="O407" s="5">
        <f>IF(A406=Emisiones_CO2_CO2eq_LA[[#This Row],[País]],IFERROR(((Emisiones_CO2_CO2eq_LA[[#This Row],[UCTUS (kilotoneladas CO₂e)]]-M406)/M406)*100,0),0)</f>
        <v>0</v>
      </c>
      <c r="P407" s="5">
        <v>16.7321809140421</v>
      </c>
      <c r="Q407">
        <v>0</v>
      </c>
      <c r="R407">
        <f>IF(A406=Emisiones_CO2_CO2eq_LA[[#This Row],[País]],IFERROR(Emisiones_CO2_CO2eq_LA[[#This Row],[Otras Quemas de Combustible (kilotoneladas CO₂e)]]-Q406,0),0)</f>
        <v>0</v>
      </c>
      <c r="S407" s="5">
        <f>IF(A406=Emisiones_CO2_CO2eq_LA[[#This Row],[País]],IFERROR(((Emisiones_CO2_CO2eq_LA[[#This Row],[Otras Quemas de Combustible (kilotoneladas CO₂e)]]-Q406)/Q406)*100,0),0)</f>
        <v>0</v>
      </c>
      <c r="T407" s="6">
        <v>0</v>
      </c>
      <c r="U407">
        <v>1600</v>
      </c>
      <c r="V407">
        <f>IF(A406=Emisiones_CO2_CO2eq_LA[[#This Row],[País]],IFERROR(Emisiones_CO2_CO2eq_LA[[#This Row],[Transporte (kilotoneladas CO₂e)]]-U406,0),0)</f>
        <v>0</v>
      </c>
      <c r="W407" s="5">
        <f>IF(A406=Emisiones_CO2_CO2eq_LA[[#This Row],[País]],IFERROR(((Emisiones_CO2_CO2eq_LA[[#This Row],[Transporte (kilotoneladas CO₂e)]]-U406)/U406)*100,0),0)</f>
        <v>0</v>
      </c>
      <c r="X407" s="5">
        <v>0.378877575183518</v>
      </c>
      <c r="Y407">
        <v>100</v>
      </c>
      <c r="Z407">
        <f>IF(A406=Emisiones_CO2_CO2eq_LA[[#This Row],[País]],IFERROR(Emisiones_CO2_CO2eq_LA[[#This Row],[Manufactura y Construcción (kilotoneladas CO₂e)]]-Y406,0),0)</f>
        <v>0</v>
      </c>
      <c r="AA407" s="5">
        <f>IF(A406=Emisiones_CO2_CO2eq_LA[[#This Row],[País]],IFERROR(((Emisiones_CO2_CO2eq_LA[[#This Row],[Manufactura y Construcción (kilotoneladas CO₂e)]]-Y406)/Y406)*100,0),0)</f>
        <v>0</v>
      </c>
      <c r="AB407" s="5">
        <v>2.3679848448969899E-2</v>
      </c>
      <c r="AC407">
        <v>0</v>
      </c>
      <c r="AD407">
        <f>IF(A406=Emisiones_CO2_CO2eq_LA[[#This Row],[País]],IFERROR(Emisiones_CO2_CO2eq_LA[[#This Row],[Emisiones Fugitivas (kilotoneladas CO₂e)]]-AC406,0),0)</f>
        <v>0</v>
      </c>
      <c r="AE407" s="5">
        <f>IF(A406=Emisiones_CO2_CO2eq_LA[[#This Row],[País]],IFERROR(((Emisiones_CO2_CO2eq_LA[[#This Row],[Emisiones Fugitivas (kilotoneladas CO₂e)]]-AC406)/AC406)*100,0),0)</f>
        <v>0</v>
      </c>
      <c r="AF407" s="5">
        <v>0</v>
      </c>
      <c r="AG407">
        <v>0</v>
      </c>
      <c r="AH407">
        <f>IF(A406=Emisiones_CO2_CO2eq_LA[[#This Row],[País]],IFERROR(Emisiones_CO2_CO2eq_LA[[#This Row],[Electricidad y Calor (kilotoneladas CO₂e)]]-AG406,0),0)</f>
        <v>0</v>
      </c>
      <c r="AI407" s="5">
        <f>IF(A406=Emisiones_CO2_CO2eq_LA[[#This Row],[País]],IFERROR(((Emisiones_CO2_CO2eq_LA[[#This Row],[Electricidad y Calor (kilotoneladas CO₂e)]]-AG406)/AG406)*100,0),0)</f>
        <v>0</v>
      </c>
      <c r="AJ407" s="5">
        <v>0</v>
      </c>
    </row>
    <row r="408" spans="1:36" x14ac:dyDescent="0.25">
      <c r="A408" t="s">
        <v>268</v>
      </c>
      <c r="B408" t="s">
        <v>268</v>
      </c>
      <c r="C408" t="s">
        <v>269</v>
      </c>
      <c r="D408">
        <v>1991</v>
      </c>
      <c r="E408">
        <v>100</v>
      </c>
      <c r="F408">
        <f>IF(A407=Emisiones_CO2_CO2eq_LA[[#This Row],[País]],IFERROR(Emisiones_CO2_CO2eq_LA[[#This Row],[Edificios (kilotoneladas CO₂e)]]-E407,0),0)</f>
        <v>0</v>
      </c>
      <c r="G408" s="5">
        <f>IF(A407=Emisiones_CO2_CO2eq_LA[[#This Row],[País]],IFERROR(((Emisiones_CO2_CO2eq_LA[[#This Row],[Edificios (kilotoneladas CO₂e)]]-E407)/E407)*100,0),0)</f>
        <v>0</v>
      </c>
      <c r="H408" s="5">
        <v>2.3073373327180399E-2</v>
      </c>
      <c r="I408">
        <v>150</v>
      </c>
      <c r="J408">
        <f>IF(A407=Emisiones_CO2_CO2eq_LA[[#This Row],[País]],IFERROR(Emisiones_CO2_CO2eq_LA[[#This Row],[Industria (kilotoneladas CO₂e)]]-I407,0),0)</f>
        <v>0</v>
      </c>
      <c r="K408" s="5">
        <f>IF(A407=Emisiones_CO2_CO2eq_LA[[#This Row],[País]],IFERROR(((Emisiones_CO2_CO2eq_LA[[#This Row],[Industria (kilotoneladas CO₂e)]]-I407)/I407)*100,0),0)</f>
        <v>0</v>
      </c>
      <c r="L408" s="5">
        <v>3.4610059990770603E-2</v>
      </c>
      <c r="M408">
        <v>70660</v>
      </c>
      <c r="N408">
        <f>IF(A407=Emisiones_CO2_CO2eq_LA[[#This Row],[País]],IFERROR(Emisiones_CO2_CO2eq_LA[[#This Row],[UCTUS (kilotoneladas CO₂e)]]-M407,0),0)</f>
        <v>0</v>
      </c>
      <c r="O408" s="5">
        <f>IF(A407=Emisiones_CO2_CO2eq_LA[[#This Row],[País]],IFERROR(((Emisiones_CO2_CO2eq_LA[[#This Row],[UCTUS (kilotoneladas CO₂e)]]-M407)/M407)*100,0),0)</f>
        <v>0</v>
      </c>
      <c r="P408" s="5">
        <v>16.3036455929856</v>
      </c>
      <c r="Q408">
        <v>0</v>
      </c>
      <c r="R408">
        <f>IF(A407=Emisiones_CO2_CO2eq_LA[[#This Row],[País]],IFERROR(Emisiones_CO2_CO2eq_LA[[#This Row],[Otras Quemas de Combustible (kilotoneladas CO₂e)]]-Q407,0),0)</f>
        <v>0</v>
      </c>
      <c r="S408" s="5">
        <f>IF(A407=Emisiones_CO2_CO2eq_LA[[#This Row],[País]],IFERROR(((Emisiones_CO2_CO2eq_LA[[#This Row],[Otras Quemas de Combustible (kilotoneladas CO₂e)]]-Q407)/Q407)*100,0),0)</f>
        <v>0</v>
      </c>
      <c r="T408" s="6">
        <v>0</v>
      </c>
      <c r="U408">
        <v>1500</v>
      </c>
      <c r="V408">
        <f>IF(A407=Emisiones_CO2_CO2eq_LA[[#This Row],[País]],IFERROR(Emisiones_CO2_CO2eq_LA[[#This Row],[Transporte (kilotoneladas CO₂e)]]-U407,0),0)</f>
        <v>-100</v>
      </c>
      <c r="W408" s="5">
        <f>IF(A407=Emisiones_CO2_CO2eq_LA[[#This Row],[País]],IFERROR(((Emisiones_CO2_CO2eq_LA[[#This Row],[Transporte (kilotoneladas CO₂e)]]-U407)/U407)*100,0),0)</f>
        <v>-6.25</v>
      </c>
      <c r="X408" s="5">
        <v>0.34610059990770597</v>
      </c>
      <c r="Y408">
        <v>200</v>
      </c>
      <c r="Z408">
        <f>IF(A407=Emisiones_CO2_CO2eq_LA[[#This Row],[País]],IFERROR(Emisiones_CO2_CO2eq_LA[[#This Row],[Manufactura y Construcción (kilotoneladas CO₂e)]]-Y407,0),0)</f>
        <v>100</v>
      </c>
      <c r="AA408" s="5">
        <f>IF(A407=Emisiones_CO2_CO2eq_LA[[#This Row],[País]],IFERROR(((Emisiones_CO2_CO2eq_LA[[#This Row],[Manufactura y Construcción (kilotoneladas CO₂e)]]-Y407)/Y407)*100,0),0)</f>
        <v>100</v>
      </c>
      <c r="AB408" s="5">
        <v>4.6146746654360797E-2</v>
      </c>
      <c r="AC408">
        <v>0</v>
      </c>
      <c r="AD408">
        <f>IF(A407=Emisiones_CO2_CO2eq_LA[[#This Row],[País]],IFERROR(Emisiones_CO2_CO2eq_LA[[#This Row],[Emisiones Fugitivas (kilotoneladas CO₂e)]]-AC407,0),0)</f>
        <v>0</v>
      </c>
      <c r="AE408" s="5">
        <f>IF(A407=Emisiones_CO2_CO2eq_LA[[#This Row],[País]],IFERROR(((Emisiones_CO2_CO2eq_LA[[#This Row],[Emisiones Fugitivas (kilotoneladas CO₂e)]]-AC407)/AC407)*100,0),0)</f>
        <v>0</v>
      </c>
      <c r="AF408" s="5">
        <v>0</v>
      </c>
      <c r="AG408">
        <v>0</v>
      </c>
      <c r="AH408">
        <f>IF(A407=Emisiones_CO2_CO2eq_LA[[#This Row],[País]],IFERROR(Emisiones_CO2_CO2eq_LA[[#This Row],[Electricidad y Calor (kilotoneladas CO₂e)]]-AG407,0),0)</f>
        <v>0</v>
      </c>
      <c r="AI408" s="5">
        <f>IF(A407=Emisiones_CO2_CO2eq_LA[[#This Row],[País]],IFERROR(((Emisiones_CO2_CO2eq_LA[[#This Row],[Electricidad y Calor (kilotoneladas CO₂e)]]-AG407)/AG407)*100,0),0)</f>
        <v>0</v>
      </c>
      <c r="AJ408" s="5">
        <v>0</v>
      </c>
    </row>
    <row r="409" spans="1:36" x14ac:dyDescent="0.25">
      <c r="A409" t="s">
        <v>268</v>
      </c>
      <c r="B409" t="s">
        <v>268</v>
      </c>
      <c r="C409" t="s">
        <v>269</v>
      </c>
      <c r="D409">
        <v>1992</v>
      </c>
      <c r="E409">
        <v>100</v>
      </c>
      <c r="F409">
        <f>IF(A408=Emisiones_CO2_CO2eq_LA[[#This Row],[País]],IFERROR(Emisiones_CO2_CO2eq_LA[[#This Row],[Edificios (kilotoneladas CO₂e)]]-E408,0),0)</f>
        <v>0</v>
      </c>
      <c r="G409" s="5">
        <f>IF(A408=Emisiones_CO2_CO2eq_LA[[#This Row],[País]],IFERROR(((Emisiones_CO2_CO2eq_LA[[#This Row],[Edificios (kilotoneladas CO₂e)]]-E408)/E408)*100,0),0)</f>
        <v>0</v>
      </c>
      <c r="H409" s="5">
        <v>2.24971878515185E-2</v>
      </c>
      <c r="I409">
        <v>150</v>
      </c>
      <c r="J409">
        <f>IF(A408=Emisiones_CO2_CO2eq_LA[[#This Row],[País]],IFERROR(Emisiones_CO2_CO2eq_LA[[#This Row],[Industria (kilotoneladas CO₂e)]]-I408,0),0)</f>
        <v>0</v>
      </c>
      <c r="K409" s="5">
        <f>IF(A408=Emisiones_CO2_CO2eq_LA[[#This Row],[País]],IFERROR(((Emisiones_CO2_CO2eq_LA[[#This Row],[Industria (kilotoneladas CO₂e)]]-I408)/I408)*100,0),0)</f>
        <v>0</v>
      </c>
      <c r="L409" s="5">
        <v>3.37457817772778E-2</v>
      </c>
      <c r="M409">
        <v>70660</v>
      </c>
      <c r="N409">
        <f>IF(A408=Emisiones_CO2_CO2eq_LA[[#This Row],[País]],IFERROR(Emisiones_CO2_CO2eq_LA[[#This Row],[UCTUS (kilotoneladas CO₂e)]]-M408,0),0)</f>
        <v>0</v>
      </c>
      <c r="O409" s="5">
        <f>IF(A408=Emisiones_CO2_CO2eq_LA[[#This Row],[País]],IFERROR(((Emisiones_CO2_CO2eq_LA[[#This Row],[UCTUS (kilotoneladas CO₂e)]]-M408)/M408)*100,0),0)</f>
        <v>0</v>
      </c>
      <c r="P409" s="5">
        <v>15.896512935883001</v>
      </c>
      <c r="Q409">
        <v>0</v>
      </c>
      <c r="R409">
        <f>IF(A408=Emisiones_CO2_CO2eq_LA[[#This Row],[País]],IFERROR(Emisiones_CO2_CO2eq_LA[[#This Row],[Otras Quemas de Combustible (kilotoneladas CO₂e)]]-Q408,0),0)</f>
        <v>0</v>
      </c>
      <c r="S409" s="5">
        <f>IF(A408=Emisiones_CO2_CO2eq_LA[[#This Row],[País]],IFERROR(((Emisiones_CO2_CO2eq_LA[[#This Row],[Otras Quemas de Combustible (kilotoneladas CO₂e)]]-Q408)/Q408)*100,0),0)</f>
        <v>0</v>
      </c>
      <c r="T409" s="6">
        <v>0</v>
      </c>
      <c r="U409">
        <v>1800</v>
      </c>
      <c r="V409">
        <f>IF(A408=Emisiones_CO2_CO2eq_LA[[#This Row],[País]],IFERROR(Emisiones_CO2_CO2eq_LA[[#This Row],[Transporte (kilotoneladas CO₂e)]]-U408,0),0)</f>
        <v>300</v>
      </c>
      <c r="W409" s="5">
        <f>IF(A408=Emisiones_CO2_CO2eq_LA[[#This Row],[País]],IFERROR(((Emisiones_CO2_CO2eq_LA[[#This Row],[Transporte (kilotoneladas CO₂e)]]-U408)/U408)*100,0),0)</f>
        <v>20</v>
      </c>
      <c r="X409" s="5">
        <v>0.40494938132733399</v>
      </c>
      <c r="Y409">
        <v>200</v>
      </c>
      <c r="Z409">
        <f>IF(A408=Emisiones_CO2_CO2eq_LA[[#This Row],[País]],IFERROR(Emisiones_CO2_CO2eq_LA[[#This Row],[Manufactura y Construcción (kilotoneladas CO₂e)]]-Y408,0),0)</f>
        <v>0</v>
      </c>
      <c r="AA409" s="5">
        <f>IF(A408=Emisiones_CO2_CO2eq_LA[[#This Row],[País]],IFERROR(((Emisiones_CO2_CO2eq_LA[[#This Row],[Manufactura y Construcción (kilotoneladas CO₂e)]]-Y408)/Y408)*100,0),0)</f>
        <v>0</v>
      </c>
      <c r="AB409" s="5">
        <v>4.4994375703037097E-2</v>
      </c>
      <c r="AC409">
        <v>0</v>
      </c>
      <c r="AD409">
        <f>IF(A408=Emisiones_CO2_CO2eq_LA[[#This Row],[País]],IFERROR(Emisiones_CO2_CO2eq_LA[[#This Row],[Emisiones Fugitivas (kilotoneladas CO₂e)]]-AC408,0),0)</f>
        <v>0</v>
      </c>
      <c r="AE409" s="5">
        <f>IF(A408=Emisiones_CO2_CO2eq_LA[[#This Row],[País]],IFERROR(((Emisiones_CO2_CO2eq_LA[[#This Row],[Emisiones Fugitivas (kilotoneladas CO₂e)]]-AC408)/AC408)*100,0),0)</f>
        <v>0</v>
      </c>
      <c r="AF409" s="5">
        <v>0</v>
      </c>
      <c r="AG409">
        <v>0</v>
      </c>
      <c r="AH409">
        <f>IF(A408=Emisiones_CO2_CO2eq_LA[[#This Row],[País]],IFERROR(Emisiones_CO2_CO2eq_LA[[#This Row],[Electricidad y Calor (kilotoneladas CO₂e)]]-AG408,0),0)</f>
        <v>0</v>
      </c>
      <c r="AI409" s="5">
        <f>IF(A408=Emisiones_CO2_CO2eq_LA[[#This Row],[País]],IFERROR(((Emisiones_CO2_CO2eq_LA[[#This Row],[Electricidad y Calor (kilotoneladas CO₂e)]]-AG408)/AG408)*100,0),0)</f>
        <v>0</v>
      </c>
      <c r="AJ409" s="5">
        <v>0</v>
      </c>
    </row>
    <row r="410" spans="1:36" x14ac:dyDescent="0.25">
      <c r="A410" t="s">
        <v>268</v>
      </c>
      <c r="B410" t="s">
        <v>268</v>
      </c>
      <c r="C410" t="s">
        <v>269</v>
      </c>
      <c r="D410">
        <v>1993</v>
      </c>
      <c r="E410">
        <v>200</v>
      </c>
      <c r="F410">
        <f>IF(A409=Emisiones_CO2_CO2eq_LA[[#This Row],[País]],IFERROR(Emisiones_CO2_CO2eq_LA[[#This Row],[Edificios (kilotoneladas CO₂e)]]-E409,0),0)</f>
        <v>100</v>
      </c>
      <c r="G410" s="5">
        <f>IF(A409=Emisiones_CO2_CO2eq_LA[[#This Row],[País]],IFERROR(((Emisiones_CO2_CO2eq_LA[[#This Row],[Edificios (kilotoneladas CO₂e)]]-E409)/E409)*100,0),0)</f>
        <v>100</v>
      </c>
      <c r="H410" s="5">
        <v>4.3898156277436297E-2</v>
      </c>
      <c r="I410">
        <v>220</v>
      </c>
      <c r="J410">
        <f>IF(A409=Emisiones_CO2_CO2eq_LA[[#This Row],[País]],IFERROR(Emisiones_CO2_CO2eq_LA[[#This Row],[Industria (kilotoneladas CO₂e)]]-I409,0),0)</f>
        <v>70</v>
      </c>
      <c r="K410" s="5">
        <f>IF(A409=Emisiones_CO2_CO2eq_LA[[#This Row],[País]],IFERROR(((Emisiones_CO2_CO2eq_LA[[#This Row],[Industria (kilotoneladas CO₂e)]]-I409)/I409)*100,0),0)</f>
        <v>46.666666666666664</v>
      </c>
      <c r="L410" s="5">
        <v>4.8287971905179902E-2</v>
      </c>
      <c r="M410">
        <v>70660</v>
      </c>
      <c r="N410">
        <f>IF(A409=Emisiones_CO2_CO2eq_LA[[#This Row],[País]],IFERROR(Emisiones_CO2_CO2eq_LA[[#This Row],[UCTUS (kilotoneladas CO₂e)]]-M409,0),0)</f>
        <v>0</v>
      </c>
      <c r="O410" s="5">
        <f>IF(A409=Emisiones_CO2_CO2eq_LA[[#This Row],[País]],IFERROR(((Emisiones_CO2_CO2eq_LA[[#This Row],[UCTUS (kilotoneladas CO₂e)]]-M409)/M409)*100,0),0)</f>
        <v>0</v>
      </c>
      <c r="P410" s="5">
        <v>15.5092186128182</v>
      </c>
      <c r="Q410">
        <v>0</v>
      </c>
      <c r="R410">
        <f>IF(A409=Emisiones_CO2_CO2eq_LA[[#This Row],[País]],IFERROR(Emisiones_CO2_CO2eq_LA[[#This Row],[Otras Quemas de Combustible (kilotoneladas CO₂e)]]-Q409,0),0)</f>
        <v>0</v>
      </c>
      <c r="S410" s="5">
        <f>IF(A409=Emisiones_CO2_CO2eq_LA[[#This Row],[País]],IFERROR(((Emisiones_CO2_CO2eq_LA[[#This Row],[Otras Quemas de Combustible (kilotoneladas CO₂e)]]-Q409)/Q409)*100,0),0)</f>
        <v>0</v>
      </c>
      <c r="T410" s="6">
        <v>0</v>
      </c>
      <c r="U410">
        <v>2300</v>
      </c>
      <c r="V410">
        <f>IF(A409=Emisiones_CO2_CO2eq_LA[[#This Row],[País]],IFERROR(Emisiones_CO2_CO2eq_LA[[#This Row],[Transporte (kilotoneladas CO₂e)]]-U409,0),0)</f>
        <v>500</v>
      </c>
      <c r="W410" s="5">
        <f>IF(A409=Emisiones_CO2_CO2eq_LA[[#This Row],[País]],IFERROR(((Emisiones_CO2_CO2eq_LA[[#This Row],[Transporte (kilotoneladas CO₂e)]]-U409)/U409)*100,0),0)</f>
        <v>27.777777777777779</v>
      </c>
      <c r="X410" s="5">
        <v>0.50482879719051699</v>
      </c>
      <c r="Y410">
        <v>100</v>
      </c>
      <c r="Z410">
        <f>IF(A409=Emisiones_CO2_CO2eq_LA[[#This Row],[País]],IFERROR(Emisiones_CO2_CO2eq_LA[[#This Row],[Manufactura y Construcción (kilotoneladas CO₂e)]]-Y409,0),0)</f>
        <v>-100</v>
      </c>
      <c r="AA410" s="5">
        <f>IF(A409=Emisiones_CO2_CO2eq_LA[[#This Row],[País]],IFERROR(((Emisiones_CO2_CO2eq_LA[[#This Row],[Manufactura y Construcción (kilotoneladas CO₂e)]]-Y409)/Y409)*100,0),0)</f>
        <v>-50</v>
      </c>
      <c r="AB410" s="5">
        <v>2.19490781387181E-2</v>
      </c>
      <c r="AC410">
        <v>0</v>
      </c>
      <c r="AD410">
        <f>IF(A409=Emisiones_CO2_CO2eq_LA[[#This Row],[País]],IFERROR(Emisiones_CO2_CO2eq_LA[[#This Row],[Emisiones Fugitivas (kilotoneladas CO₂e)]]-AC409,0),0)</f>
        <v>0</v>
      </c>
      <c r="AE410" s="5">
        <f>IF(A409=Emisiones_CO2_CO2eq_LA[[#This Row],[País]],IFERROR(((Emisiones_CO2_CO2eq_LA[[#This Row],[Emisiones Fugitivas (kilotoneladas CO₂e)]]-AC409)/AC409)*100,0),0)</f>
        <v>0</v>
      </c>
      <c r="AF410" s="5">
        <v>0</v>
      </c>
      <c r="AG410">
        <v>0</v>
      </c>
      <c r="AH410">
        <f>IF(A409=Emisiones_CO2_CO2eq_LA[[#This Row],[País]],IFERROR(Emisiones_CO2_CO2eq_LA[[#This Row],[Electricidad y Calor (kilotoneladas CO₂e)]]-AG409,0),0)</f>
        <v>0</v>
      </c>
      <c r="AI410" s="5">
        <f>IF(A409=Emisiones_CO2_CO2eq_LA[[#This Row],[País]],IFERROR(((Emisiones_CO2_CO2eq_LA[[#This Row],[Electricidad y Calor (kilotoneladas CO₂e)]]-AG409)/AG409)*100,0),0)</f>
        <v>0</v>
      </c>
      <c r="AJ410" s="5">
        <v>0</v>
      </c>
    </row>
    <row r="411" spans="1:36" x14ac:dyDescent="0.25">
      <c r="A411" t="s">
        <v>268</v>
      </c>
      <c r="B411" t="s">
        <v>268</v>
      </c>
      <c r="C411" t="s">
        <v>269</v>
      </c>
      <c r="D411">
        <v>1994</v>
      </c>
      <c r="E411">
        <v>200</v>
      </c>
      <c r="F411">
        <f>IF(A410=Emisiones_CO2_CO2eq_LA[[#This Row],[País]],IFERROR(Emisiones_CO2_CO2eq_LA[[#This Row],[Edificios (kilotoneladas CO₂e)]]-E410,0),0)</f>
        <v>0</v>
      </c>
      <c r="G411" s="5">
        <f>IF(A410=Emisiones_CO2_CO2eq_LA[[#This Row],[País]],IFERROR(((Emisiones_CO2_CO2eq_LA[[#This Row],[Edificios (kilotoneladas CO₂e)]]-E410)/E410)*100,0),0)</f>
        <v>0</v>
      </c>
      <c r="H411" s="5">
        <v>4.2863266180882903E-2</v>
      </c>
      <c r="I411">
        <v>300</v>
      </c>
      <c r="J411">
        <f>IF(A410=Emisiones_CO2_CO2eq_LA[[#This Row],[País]],IFERROR(Emisiones_CO2_CO2eq_LA[[#This Row],[Industria (kilotoneladas CO₂e)]]-I410,0),0)</f>
        <v>80</v>
      </c>
      <c r="K411" s="5">
        <f>IF(A410=Emisiones_CO2_CO2eq_LA[[#This Row],[País]],IFERROR(((Emisiones_CO2_CO2eq_LA[[#This Row],[Industria (kilotoneladas CO₂e)]]-I410)/I410)*100,0),0)</f>
        <v>36.363636363636367</v>
      </c>
      <c r="L411" s="5">
        <v>6.4294899271324396E-2</v>
      </c>
      <c r="M411">
        <v>70660</v>
      </c>
      <c r="N411">
        <f>IF(A410=Emisiones_CO2_CO2eq_LA[[#This Row],[País]],IFERROR(Emisiones_CO2_CO2eq_LA[[#This Row],[UCTUS (kilotoneladas CO₂e)]]-M410,0),0)</f>
        <v>0</v>
      </c>
      <c r="O411" s="5">
        <f>IF(A410=Emisiones_CO2_CO2eq_LA[[#This Row],[País]],IFERROR(((Emisiones_CO2_CO2eq_LA[[#This Row],[UCTUS (kilotoneladas CO₂e)]]-M410)/M410)*100,0),0)</f>
        <v>0</v>
      </c>
      <c r="P411" s="5">
        <v>15.1435919417059</v>
      </c>
      <c r="Q411">
        <v>0</v>
      </c>
      <c r="R411">
        <f>IF(A410=Emisiones_CO2_CO2eq_LA[[#This Row],[País]],IFERROR(Emisiones_CO2_CO2eq_LA[[#This Row],[Otras Quemas de Combustible (kilotoneladas CO₂e)]]-Q410,0),0)</f>
        <v>0</v>
      </c>
      <c r="S411" s="5">
        <f>IF(A410=Emisiones_CO2_CO2eq_LA[[#This Row],[País]],IFERROR(((Emisiones_CO2_CO2eq_LA[[#This Row],[Otras Quemas de Combustible (kilotoneladas CO₂e)]]-Q410)/Q410)*100,0),0)</f>
        <v>0</v>
      </c>
      <c r="T411" s="6">
        <v>0</v>
      </c>
      <c r="U411">
        <v>2600</v>
      </c>
      <c r="V411">
        <f>IF(A410=Emisiones_CO2_CO2eq_LA[[#This Row],[País]],IFERROR(Emisiones_CO2_CO2eq_LA[[#This Row],[Transporte (kilotoneladas CO₂e)]]-U410,0),0)</f>
        <v>300</v>
      </c>
      <c r="W411" s="5">
        <f>IF(A410=Emisiones_CO2_CO2eq_LA[[#This Row],[País]],IFERROR(((Emisiones_CO2_CO2eq_LA[[#This Row],[Transporte (kilotoneladas CO₂e)]]-U410)/U410)*100,0),0)</f>
        <v>13.043478260869565</v>
      </c>
      <c r="X411" s="5">
        <v>0.55722246035147804</v>
      </c>
      <c r="Y411">
        <v>300</v>
      </c>
      <c r="Z411">
        <f>IF(A410=Emisiones_CO2_CO2eq_LA[[#This Row],[País]],IFERROR(Emisiones_CO2_CO2eq_LA[[#This Row],[Manufactura y Construcción (kilotoneladas CO₂e)]]-Y410,0),0)</f>
        <v>200</v>
      </c>
      <c r="AA411" s="5">
        <f>IF(A410=Emisiones_CO2_CO2eq_LA[[#This Row],[País]],IFERROR(((Emisiones_CO2_CO2eq_LA[[#This Row],[Manufactura y Construcción (kilotoneladas CO₂e)]]-Y410)/Y410)*100,0),0)</f>
        <v>200</v>
      </c>
      <c r="AB411" s="5">
        <v>6.4294899271324396E-2</v>
      </c>
      <c r="AC411">
        <v>0</v>
      </c>
      <c r="AD411">
        <f>IF(A410=Emisiones_CO2_CO2eq_LA[[#This Row],[País]],IFERROR(Emisiones_CO2_CO2eq_LA[[#This Row],[Emisiones Fugitivas (kilotoneladas CO₂e)]]-AC410,0),0)</f>
        <v>0</v>
      </c>
      <c r="AE411" s="5">
        <f>IF(A410=Emisiones_CO2_CO2eq_LA[[#This Row],[País]],IFERROR(((Emisiones_CO2_CO2eq_LA[[#This Row],[Emisiones Fugitivas (kilotoneladas CO₂e)]]-AC410)/AC410)*100,0),0)</f>
        <v>0</v>
      </c>
      <c r="AF411" s="5">
        <v>0</v>
      </c>
      <c r="AG411">
        <v>0</v>
      </c>
      <c r="AH411">
        <f>IF(A410=Emisiones_CO2_CO2eq_LA[[#This Row],[País]],IFERROR(Emisiones_CO2_CO2eq_LA[[#This Row],[Electricidad y Calor (kilotoneladas CO₂e)]]-AG410,0),0)</f>
        <v>0</v>
      </c>
      <c r="AI411" s="5">
        <f>IF(A410=Emisiones_CO2_CO2eq_LA[[#This Row],[País]],IFERROR(((Emisiones_CO2_CO2eq_LA[[#This Row],[Electricidad y Calor (kilotoneladas CO₂e)]]-AG410)/AG410)*100,0),0)</f>
        <v>0</v>
      </c>
      <c r="AJ411" s="5">
        <v>0</v>
      </c>
    </row>
    <row r="412" spans="1:36" x14ac:dyDescent="0.25">
      <c r="A412" t="s">
        <v>268</v>
      </c>
      <c r="B412" t="s">
        <v>268</v>
      </c>
      <c r="C412" t="s">
        <v>269</v>
      </c>
      <c r="D412">
        <v>1995</v>
      </c>
      <c r="E412">
        <v>200</v>
      </c>
      <c r="F412">
        <f>IF(A411=Emisiones_CO2_CO2eq_LA[[#This Row],[País]],IFERROR(Emisiones_CO2_CO2eq_LA[[#This Row],[Edificios (kilotoneladas CO₂e)]]-E411,0),0)</f>
        <v>0</v>
      </c>
      <c r="G412" s="5">
        <f>IF(A411=Emisiones_CO2_CO2eq_LA[[#This Row],[País]],IFERROR(((Emisiones_CO2_CO2eq_LA[[#This Row],[Edificios (kilotoneladas CO₂e)]]-E411)/E411)*100,0),0)</f>
        <v>0</v>
      </c>
      <c r="H412" s="5">
        <v>4.1867280720117202E-2</v>
      </c>
      <c r="I412">
        <v>280</v>
      </c>
      <c r="J412">
        <f>IF(A411=Emisiones_CO2_CO2eq_LA[[#This Row],[País]],IFERROR(Emisiones_CO2_CO2eq_LA[[#This Row],[Industria (kilotoneladas CO₂e)]]-I411,0),0)</f>
        <v>-20</v>
      </c>
      <c r="K412" s="5">
        <f>IF(A411=Emisiones_CO2_CO2eq_LA[[#This Row],[País]],IFERROR(((Emisiones_CO2_CO2eq_LA[[#This Row],[Industria (kilotoneladas CO₂e)]]-I411)/I411)*100,0),0)</f>
        <v>-6.666666666666667</v>
      </c>
      <c r="L412" s="5">
        <v>5.8614193008164103E-2</v>
      </c>
      <c r="M412">
        <v>70660</v>
      </c>
      <c r="N412">
        <f>IF(A411=Emisiones_CO2_CO2eq_LA[[#This Row],[País]],IFERROR(Emisiones_CO2_CO2eq_LA[[#This Row],[UCTUS (kilotoneladas CO₂e)]]-M411,0),0)</f>
        <v>0</v>
      </c>
      <c r="O412" s="5">
        <f>IF(A411=Emisiones_CO2_CO2eq_LA[[#This Row],[País]],IFERROR(((Emisiones_CO2_CO2eq_LA[[#This Row],[UCTUS (kilotoneladas CO₂e)]]-M411)/M411)*100,0),0)</f>
        <v>0</v>
      </c>
      <c r="P412" s="5">
        <v>14.791710278417399</v>
      </c>
      <c r="Q412">
        <v>0</v>
      </c>
      <c r="R412">
        <f>IF(A411=Emisiones_CO2_CO2eq_LA[[#This Row],[País]],IFERROR(Emisiones_CO2_CO2eq_LA[[#This Row],[Otras Quemas de Combustible (kilotoneladas CO₂e)]]-Q411,0),0)</f>
        <v>0</v>
      </c>
      <c r="S412" s="5">
        <f>IF(A411=Emisiones_CO2_CO2eq_LA[[#This Row],[País]],IFERROR(((Emisiones_CO2_CO2eq_LA[[#This Row],[Otras Quemas de Combustible (kilotoneladas CO₂e)]]-Q411)/Q411)*100,0),0)</f>
        <v>0</v>
      </c>
      <c r="T412" s="6">
        <v>0</v>
      </c>
      <c r="U412">
        <v>2900</v>
      </c>
      <c r="V412">
        <f>IF(A411=Emisiones_CO2_CO2eq_LA[[#This Row],[País]],IFERROR(Emisiones_CO2_CO2eq_LA[[#This Row],[Transporte (kilotoneladas CO₂e)]]-U411,0),0)</f>
        <v>300</v>
      </c>
      <c r="W412" s="5">
        <f>IF(A411=Emisiones_CO2_CO2eq_LA[[#This Row],[País]],IFERROR(((Emisiones_CO2_CO2eq_LA[[#This Row],[Transporte (kilotoneladas CO₂e)]]-U411)/U411)*100,0),0)</f>
        <v>11.538461538461538</v>
      </c>
      <c r="X412" s="5">
        <v>0.60707557044169902</v>
      </c>
      <c r="Y412">
        <v>300</v>
      </c>
      <c r="Z412">
        <f>IF(A411=Emisiones_CO2_CO2eq_LA[[#This Row],[País]],IFERROR(Emisiones_CO2_CO2eq_LA[[#This Row],[Manufactura y Construcción (kilotoneladas CO₂e)]]-Y411,0),0)</f>
        <v>0</v>
      </c>
      <c r="AA412" s="5">
        <f>IF(A411=Emisiones_CO2_CO2eq_LA[[#This Row],[País]],IFERROR(((Emisiones_CO2_CO2eq_LA[[#This Row],[Manufactura y Construcción (kilotoneladas CO₂e)]]-Y411)/Y411)*100,0),0)</f>
        <v>0</v>
      </c>
      <c r="AB412" s="5">
        <v>6.2800921080175806E-2</v>
      </c>
      <c r="AC412">
        <v>0</v>
      </c>
      <c r="AD412">
        <f>IF(A411=Emisiones_CO2_CO2eq_LA[[#This Row],[País]],IFERROR(Emisiones_CO2_CO2eq_LA[[#This Row],[Emisiones Fugitivas (kilotoneladas CO₂e)]]-AC411,0),0)</f>
        <v>0</v>
      </c>
      <c r="AE412" s="5">
        <f>IF(A411=Emisiones_CO2_CO2eq_LA[[#This Row],[País]],IFERROR(((Emisiones_CO2_CO2eq_LA[[#This Row],[Emisiones Fugitivas (kilotoneladas CO₂e)]]-AC411)/AC411)*100,0),0)</f>
        <v>0</v>
      </c>
      <c r="AF412" s="5">
        <v>0</v>
      </c>
      <c r="AG412">
        <v>100</v>
      </c>
      <c r="AH412">
        <f>IF(A411=Emisiones_CO2_CO2eq_LA[[#This Row],[País]],IFERROR(Emisiones_CO2_CO2eq_LA[[#This Row],[Electricidad y Calor (kilotoneladas CO₂e)]]-AG411,0),0)</f>
        <v>100</v>
      </c>
      <c r="AI412" s="5">
        <f>IF(A411=Emisiones_CO2_CO2eq_LA[[#This Row],[País]],IFERROR(((Emisiones_CO2_CO2eq_LA[[#This Row],[Electricidad y Calor (kilotoneladas CO₂e)]]-AG411)/AG411)*100,0),0)</f>
        <v>0</v>
      </c>
      <c r="AJ412" s="5">
        <v>2.0933640360058601E-2</v>
      </c>
    </row>
    <row r="413" spans="1:36" x14ac:dyDescent="0.25">
      <c r="A413" t="s">
        <v>268</v>
      </c>
      <c r="B413" t="s">
        <v>268</v>
      </c>
      <c r="C413" t="s">
        <v>269</v>
      </c>
      <c r="D413">
        <v>1996</v>
      </c>
      <c r="E413">
        <v>200</v>
      </c>
      <c r="F413">
        <f>IF(A412=Emisiones_CO2_CO2eq_LA[[#This Row],[País]],IFERROR(Emisiones_CO2_CO2eq_LA[[#This Row],[Edificios (kilotoneladas CO₂e)]]-E412,0),0)</f>
        <v>0</v>
      </c>
      <c r="G413" s="5">
        <f>IF(A412=Emisiones_CO2_CO2eq_LA[[#This Row],[País]],IFERROR(((Emisiones_CO2_CO2eq_LA[[#This Row],[Edificios (kilotoneladas CO₂e)]]-E412)/E412)*100,0),0)</f>
        <v>0</v>
      </c>
      <c r="H413" s="5">
        <v>4.0916530278232402E-2</v>
      </c>
      <c r="I413">
        <v>270</v>
      </c>
      <c r="J413">
        <f>IF(A412=Emisiones_CO2_CO2eq_LA[[#This Row],[País]],IFERROR(Emisiones_CO2_CO2eq_LA[[#This Row],[Industria (kilotoneladas CO₂e)]]-I412,0),0)</f>
        <v>-10</v>
      </c>
      <c r="K413" s="5">
        <f>IF(A412=Emisiones_CO2_CO2eq_LA[[#This Row],[País]],IFERROR(((Emisiones_CO2_CO2eq_LA[[#This Row],[Industria (kilotoneladas CO₂e)]]-I412)/I412)*100,0),0)</f>
        <v>-3.5714285714285712</v>
      </c>
      <c r="L413" s="5">
        <v>5.5237315875613702E-2</v>
      </c>
      <c r="M413">
        <v>70660</v>
      </c>
      <c r="N413">
        <f>IF(A412=Emisiones_CO2_CO2eq_LA[[#This Row],[País]],IFERROR(Emisiones_CO2_CO2eq_LA[[#This Row],[UCTUS (kilotoneladas CO₂e)]]-M412,0),0)</f>
        <v>0</v>
      </c>
      <c r="O413" s="5">
        <f>IF(A412=Emisiones_CO2_CO2eq_LA[[#This Row],[País]],IFERROR(((Emisiones_CO2_CO2eq_LA[[#This Row],[UCTUS (kilotoneladas CO₂e)]]-M412)/M412)*100,0),0)</f>
        <v>0</v>
      </c>
      <c r="P413" s="5">
        <v>14.4558101472995</v>
      </c>
      <c r="Q413">
        <v>0</v>
      </c>
      <c r="R413">
        <f>IF(A412=Emisiones_CO2_CO2eq_LA[[#This Row],[País]],IFERROR(Emisiones_CO2_CO2eq_LA[[#This Row],[Otras Quemas de Combustible (kilotoneladas CO₂e)]]-Q412,0),0)</f>
        <v>0</v>
      </c>
      <c r="S413" s="5">
        <f>IF(A412=Emisiones_CO2_CO2eq_LA[[#This Row],[País]],IFERROR(((Emisiones_CO2_CO2eq_LA[[#This Row],[Otras Quemas de Combustible (kilotoneladas CO₂e)]]-Q412)/Q412)*100,0),0)</f>
        <v>0</v>
      </c>
      <c r="T413" s="6">
        <v>0</v>
      </c>
      <c r="U413">
        <v>3000</v>
      </c>
      <c r="V413">
        <f>IF(A412=Emisiones_CO2_CO2eq_LA[[#This Row],[País]],IFERROR(Emisiones_CO2_CO2eq_LA[[#This Row],[Transporte (kilotoneladas CO₂e)]]-U412,0),0)</f>
        <v>100</v>
      </c>
      <c r="W413" s="5">
        <f>IF(A412=Emisiones_CO2_CO2eq_LA[[#This Row],[País]],IFERROR(((Emisiones_CO2_CO2eq_LA[[#This Row],[Transporte (kilotoneladas CO₂e)]]-U412)/U412)*100,0),0)</f>
        <v>3.4482758620689653</v>
      </c>
      <c r="X413" s="5">
        <v>0.61374795417348604</v>
      </c>
      <c r="Y413">
        <v>300</v>
      </c>
      <c r="Z413">
        <f>IF(A412=Emisiones_CO2_CO2eq_LA[[#This Row],[País]],IFERROR(Emisiones_CO2_CO2eq_LA[[#This Row],[Manufactura y Construcción (kilotoneladas CO₂e)]]-Y412,0),0)</f>
        <v>0</v>
      </c>
      <c r="AA413" s="5">
        <f>IF(A412=Emisiones_CO2_CO2eq_LA[[#This Row],[País]],IFERROR(((Emisiones_CO2_CO2eq_LA[[#This Row],[Manufactura y Construcción (kilotoneladas CO₂e)]]-Y412)/Y412)*100,0),0)</f>
        <v>0</v>
      </c>
      <c r="AB413" s="5">
        <v>6.1374795417348603E-2</v>
      </c>
      <c r="AC413">
        <v>0</v>
      </c>
      <c r="AD413">
        <f>IF(A412=Emisiones_CO2_CO2eq_LA[[#This Row],[País]],IFERROR(Emisiones_CO2_CO2eq_LA[[#This Row],[Emisiones Fugitivas (kilotoneladas CO₂e)]]-AC412,0),0)</f>
        <v>0</v>
      </c>
      <c r="AE413" s="5">
        <f>IF(A412=Emisiones_CO2_CO2eq_LA[[#This Row],[País]],IFERROR(((Emisiones_CO2_CO2eq_LA[[#This Row],[Emisiones Fugitivas (kilotoneladas CO₂e)]]-AC412)/AC412)*100,0),0)</f>
        <v>0</v>
      </c>
      <c r="AF413" s="5">
        <v>0</v>
      </c>
      <c r="AG413">
        <v>0</v>
      </c>
      <c r="AH413">
        <f>IF(A412=Emisiones_CO2_CO2eq_LA[[#This Row],[País]],IFERROR(Emisiones_CO2_CO2eq_LA[[#This Row],[Electricidad y Calor (kilotoneladas CO₂e)]]-AG412,0),0)</f>
        <v>-100</v>
      </c>
      <c r="AI413" s="5">
        <f>IF(A412=Emisiones_CO2_CO2eq_LA[[#This Row],[País]],IFERROR(((Emisiones_CO2_CO2eq_LA[[#This Row],[Electricidad y Calor (kilotoneladas CO₂e)]]-AG412)/AG412)*100,0),0)</f>
        <v>-100</v>
      </c>
      <c r="AJ413" s="5">
        <v>0</v>
      </c>
    </row>
    <row r="414" spans="1:36" x14ac:dyDescent="0.25">
      <c r="A414" t="s">
        <v>268</v>
      </c>
      <c r="B414" t="s">
        <v>268</v>
      </c>
      <c r="C414" t="s">
        <v>269</v>
      </c>
      <c r="D414">
        <v>1997</v>
      </c>
      <c r="E414">
        <v>200</v>
      </c>
      <c r="F414">
        <f>IF(A413=Emisiones_CO2_CO2eq_LA[[#This Row],[País]],IFERROR(Emisiones_CO2_CO2eq_LA[[#This Row],[Edificios (kilotoneladas CO₂e)]]-E413,0),0)</f>
        <v>0</v>
      </c>
      <c r="G414" s="5">
        <f>IF(A413=Emisiones_CO2_CO2eq_LA[[#This Row],[País]],IFERROR(((Emisiones_CO2_CO2eq_LA[[#This Row],[Edificios (kilotoneladas CO₂e)]]-E413)/E413)*100,0),0)</f>
        <v>0</v>
      </c>
      <c r="H414" s="5">
        <v>4.0016006402560998E-2</v>
      </c>
      <c r="I414">
        <v>300</v>
      </c>
      <c r="J414">
        <f>IF(A413=Emisiones_CO2_CO2eq_LA[[#This Row],[País]],IFERROR(Emisiones_CO2_CO2eq_LA[[#This Row],[Industria (kilotoneladas CO₂e)]]-I413,0),0)</f>
        <v>30</v>
      </c>
      <c r="K414" s="5">
        <f>IF(A413=Emisiones_CO2_CO2eq_LA[[#This Row],[País]],IFERROR(((Emisiones_CO2_CO2eq_LA[[#This Row],[Industria (kilotoneladas CO₂e)]]-I413)/I413)*100,0),0)</f>
        <v>11.111111111111111</v>
      </c>
      <c r="L414" s="5">
        <v>6.0024009603841501E-2</v>
      </c>
      <c r="M414">
        <v>70660</v>
      </c>
      <c r="N414">
        <f>IF(A413=Emisiones_CO2_CO2eq_LA[[#This Row],[País]],IFERROR(Emisiones_CO2_CO2eq_LA[[#This Row],[UCTUS (kilotoneladas CO₂e)]]-M413,0),0)</f>
        <v>0</v>
      </c>
      <c r="O414" s="5">
        <f>IF(A413=Emisiones_CO2_CO2eq_LA[[#This Row],[País]],IFERROR(((Emisiones_CO2_CO2eq_LA[[#This Row],[UCTUS (kilotoneladas CO₂e)]]-M413)/M413)*100,0),0)</f>
        <v>0</v>
      </c>
      <c r="P414" s="5">
        <v>14.1376550620248</v>
      </c>
      <c r="Q414">
        <v>0</v>
      </c>
      <c r="R414">
        <f>IF(A413=Emisiones_CO2_CO2eq_LA[[#This Row],[País]],IFERROR(Emisiones_CO2_CO2eq_LA[[#This Row],[Otras Quemas de Combustible (kilotoneladas CO₂e)]]-Q413,0),0)</f>
        <v>0</v>
      </c>
      <c r="S414" s="5">
        <f>IF(A413=Emisiones_CO2_CO2eq_LA[[#This Row],[País]],IFERROR(((Emisiones_CO2_CO2eq_LA[[#This Row],[Otras Quemas de Combustible (kilotoneladas CO₂e)]]-Q413)/Q413)*100,0),0)</f>
        <v>0</v>
      </c>
      <c r="T414" s="6">
        <v>0</v>
      </c>
      <c r="U414">
        <v>3300</v>
      </c>
      <c r="V414">
        <f>IF(A413=Emisiones_CO2_CO2eq_LA[[#This Row],[País]],IFERROR(Emisiones_CO2_CO2eq_LA[[#This Row],[Transporte (kilotoneladas CO₂e)]]-U413,0),0)</f>
        <v>300</v>
      </c>
      <c r="W414" s="5">
        <f>IF(A413=Emisiones_CO2_CO2eq_LA[[#This Row],[País]],IFERROR(((Emisiones_CO2_CO2eq_LA[[#This Row],[Transporte (kilotoneladas CO₂e)]]-U413)/U413)*100,0),0)</f>
        <v>10</v>
      </c>
      <c r="X414" s="5">
        <v>0.66026410564225602</v>
      </c>
      <c r="Y414">
        <v>300</v>
      </c>
      <c r="Z414">
        <f>IF(A413=Emisiones_CO2_CO2eq_LA[[#This Row],[País]],IFERROR(Emisiones_CO2_CO2eq_LA[[#This Row],[Manufactura y Construcción (kilotoneladas CO₂e)]]-Y413,0),0)</f>
        <v>0</v>
      </c>
      <c r="AA414" s="5">
        <f>IF(A413=Emisiones_CO2_CO2eq_LA[[#This Row],[País]],IFERROR(((Emisiones_CO2_CO2eq_LA[[#This Row],[Manufactura y Construcción (kilotoneladas CO₂e)]]-Y413)/Y413)*100,0),0)</f>
        <v>0</v>
      </c>
      <c r="AB414" s="5">
        <v>6.0024009603841501E-2</v>
      </c>
      <c r="AC414">
        <v>0</v>
      </c>
      <c r="AD414">
        <f>IF(A413=Emisiones_CO2_CO2eq_LA[[#This Row],[País]],IFERROR(Emisiones_CO2_CO2eq_LA[[#This Row],[Emisiones Fugitivas (kilotoneladas CO₂e)]]-AC413,0),0)</f>
        <v>0</v>
      </c>
      <c r="AE414" s="5">
        <f>IF(A413=Emisiones_CO2_CO2eq_LA[[#This Row],[País]],IFERROR(((Emisiones_CO2_CO2eq_LA[[#This Row],[Emisiones Fugitivas (kilotoneladas CO₂e)]]-AC413)/AC413)*100,0),0)</f>
        <v>0</v>
      </c>
      <c r="AF414" s="5">
        <v>0</v>
      </c>
      <c r="AG414">
        <v>0</v>
      </c>
      <c r="AH414">
        <f>IF(A413=Emisiones_CO2_CO2eq_LA[[#This Row],[País]],IFERROR(Emisiones_CO2_CO2eq_LA[[#This Row],[Electricidad y Calor (kilotoneladas CO₂e)]]-AG413,0),0)</f>
        <v>0</v>
      </c>
      <c r="AI414" s="5">
        <f>IF(A413=Emisiones_CO2_CO2eq_LA[[#This Row],[País]],IFERROR(((Emisiones_CO2_CO2eq_LA[[#This Row],[Electricidad y Calor (kilotoneladas CO₂e)]]-AG413)/AG413)*100,0),0)</f>
        <v>0</v>
      </c>
      <c r="AJ414" s="5">
        <v>0</v>
      </c>
    </row>
    <row r="415" spans="1:36" x14ac:dyDescent="0.25">
      <c r="A415" t="s">
        <v>268</v>
      </c>
      <c r="B415" t="s">
        <v>268</v>
      </c>
      <c r="C415" t="s">
        <v>269</v>
      </c>
      <c r="D415">
        <v>1998</v>
      </c>
      <c r="E415">
        <v>200</v>
      </c>
      <c r="F415">
        <f>IF(A414=Emisiones_CO2_CO2eq_LA[[#This Row],[País]],IFERROR(Emisiones_CO2_CO2eq_LA[[#This Row],[Edificios (kilotoneladas CO₂e)]]-E414,0),0)</f>
        <v>0</v>
      </c>
      <c r="G415" s="5">
        <f>IF(A414=Emisiones_CO2_CO2eq_LA[[#This Row],[País]],IFERROR(((Emisiones_CO2_CO2eq_LA[[#This Row],[Edificios (kilotoneladas CO₂e)]]-E414)/E414)*100,0),0)</f>
        <v>0</v>
      </c>
      <c r="H415" s="5">
        <v>3.9154267815191802E-2</v>
      </c>
      <c r="I415">
        <v>330</v>
      </c>
      <c r="J415">
        <f>IF(A414=Emisiones_CO2_CO2eq_LA[[#This Row],[País]],IFERROR(Emisiones_CO2_CO2eq_LA[[#This Row],[Industria (kilotoneladas CO₂e)]]-I414,0),0)</f>
        <v>30</v>
      </c>
      <c r="K415" s="5">
        <f>IF(A414=Emisiones_CO2_CO2eq_LA[[#This Row],[País]],IFERROR(((Emisiones_CO2_CO2eq_LA[[#This Row],[Industria (kilotoneladas CO₂e)]]-I414)/I414)*100,0),0)</f>
        <v>10</v>
      </c>
      <c r="L415" s="5">
        <v>6.4604541895066495E-2</v>
      </c>
      <c r="M415">
        <v>70660</v>
      </c>
      <c r="N415">
        <f>IF(A414=Emisiones_CO2_CO2eq_LA[[#This Row],[País]],IFERROR(Emisiones_CO2_CO2eq_LA[[#This Row],[UCTUS (kilotoneladas CO₂e)]]-M414,0),0)</f>
        <v>0</v>
      </c>
      <c r="O415" s="5">
        <f>IF(A414=Emisiones_CO2_CO2eq_LA[[#This Row],[País]],IFERROR(((Emisiones_CO2_CO2eq_LA[[#This Row],[UCTUS (kilotoneladas CO₂e)]]-M414)/M414)*100,0),0)</f>
        <v>0</v>
      </c>
      <c r="P415" s="5">
        <v>13.8332028191072</v>
      </c>
      <c r="Q415">
        <v>0</v>
      </c>
      <c r="R415">
        <f>IF(A414=Emisiones_CO2_CO2eq_LA[[#This Row],[País]],IFERROR(Emisiones_CO2_CO2eq_LA[[#This Row],[Otras Quemas de Combustible (kilotoneladas CO₂e)]]-Q414,0),0)</f>
        <v>0</v>
      </c>
      <c r="S415" s="5">
        <f>IF(A414=Emisiones_CO2_CO2eq_LA[[#This Row],[País]],IFERROR(((Emisiones_CO2_CO2eq_LA[[#This Row],[Otras Quemas de Combustible (kilotoneladas CO₂e)]]-Q414)/Q414)*100,0),0)</f>
        <v>0</v>
      </c>
      <c r="T415" s="6">
        <v>0</v>
      </c>
      <c r="U415">
        <v>3500</v>
      </c>
      <c r="V415">
        <f>IF(A414=Emisiones_CO2_CO2eq_LA[[#This Row],[País]],IFERROR(Emisiones_CO2_CO2eq_LA[[#This Row],[Transporte (kilotoneladas CO₂e)]]-U414,0),0)</f>
        <v>200</v>
      </c>
      <c r="W415" s="5">
        <f>IF(A414=Emisiones_CO2_CO2eq_LA[[#This Row],[País]],IFERROR(((Emisiones_CO2_CO2eq_LA[[#This Row],[Transporte (kilotoneladas CO₂e)]]-U414)/U414)*100,0),0)</f>
        <v>6.0606060606060606</v>
      </c>
      <c r="X415" s="5">
        <v>0.68519968676585696</v>
      </c>
      <c r="Y415">
        <v>300</v>
      </c>
      <c r="Z415">
        <f>IF(A414=Emisiones_CO2_CO2eq_LA[[#This Row],[País]],IFERROR(Emisiones_CO2_CO2eq_LA[[#This Row],[Manufactura y Construcción (kilotoneladas CO₂e)]]-Y414,0),0)</f>
        <v>0</v>
      </c>
      <c r="AA415" s="5">
        <f>IF(A414=Emisiones_CO2_CO2eq_LA[[#This Row],[País]],IFERROR(((Emisiones_CO2_CO2eq_LA[[#This Row],[Manufactura y Construcción (kilotoneladas CO₂e)]]-Y414)/Y414)*100,0),0)</f>
        <v>0</v>
      </c>
      <c r="AB415" s="5">
        <v>5.87314017227877E-2</v>
      </c>
      <c r="AC415">
        <v>0</v>
      </c>
      <c r="AD415">
        <f>IF(A414=Emisiones_CO2_CO2eq_LA[[#This Row],[País]],IFERROR(Emisiones_CO2_CO2eq_LA[[#This Row],[Emisiones Fugitivas (kilotoneladas CO₂e)]]-AC414,0),0)</f>
        <v>0</v>
      </c>
      <c r="AE415" s="5">
        <f>IF(A414=Emisiones_CO2_CO2eq_LA[[#This Row],[País]],IFERROR(((Emisiones_CO2_CO2eq_LA[[#This Row],[Emisiones Fugitivas (kilotoneladas CO₂e)]]-AC414)/AC414)*100,0),0)</f>
        <v>0</v>
      </c>
      <c r="AF415" s="5">
        <v>0</v>
      </c>
      <c r="AG415">
        <v>0</v>
      </c>
      <c r="AH415">
        <f>IF(A414=Emisiones_CO2_CO2eq_LA[[#This Row],[País]],IFERROR(Emisiones_CO2_CO2eq_LA[[#This Row],[Electricidad y Calor (kilotoneladas CO₂e)]]-AG414,0),0)</f>
        <v>0</v>
      </c>
      <c r="AI415" s="5">
        <f>IF(A414=Emisiones_CO2_CO2eq_LA[[#This Row],[País]],IFERROR(((Emisiones_CO2_CO2eq_LA[[#This Row],[Electricidad y Calor (kilotoneladas CO₂e)]]-AG414)/AG414)*100,0),0)</f>
        <v>0</v>
      </c>
      <c r="AJ415" s="5">
        <v>0</v>
      </c>
    </row>
    <row r="416" spans="1:36" x14ac:dyDescent="0.25">
      <c r="A416" t="s">
        <v>268</v>
      </c>
      <c r="B416" t="s">
        <v>268</v>
      </c>
      <c r="C416" t="s">
        <v>269</v>
      </c>
      <c r="D416">
        <v>1999</v>
      </c>
      <c r="E416">
        <v>200</v>
      </c>
      <c r="F416">
        <f>IF(A415=Emisiones_CO2_CO2eq_LA[[#This Row],[País]],IFERROR(Emisiones_CO2_CO2eq_LA[[#This Row],[Edificios (kilotoneladas CO₂e)]]-E415,0),0)</f>
        <v>0</v>
      </c>
      <c r="G416" s="5">
        <f>IF(A415=Emisiones_CO2_CO2eq_LA[[#This Row],[País]],IFERROR(((Emisiones_CO2_CO2eq_LA[[#This Row],[Edificios (kilotoneladas CO₂e)]]-E415)/E415)*100,0),0)</f>
        <v>0</v>
      </c>
      <c r="H416" s="5">
        <v>3.8343558282208499E-2</v>
      </c>
      <c r="I416">
        <v>330</v>
      </c>
      <c r="J416">
        <f>IF(A415=Emisiones_CO2_CO2eq_LA[[#This Row],[País]],IFERROR(Emisiones_CO2_CO2eq_LA[[#This Row],[Industria (kilotoneladas CO₂e)]]-I415,0),0)</f>
        <v>0</v>
      </c>
      <c r="K416" s="5">
        <f>IF(A415=Emisiones_CO2_CO2eq_LA[[#This Row],[País]],IFERROR(((Emisiones_CO2_CO2eq_LA[[#This Row],[Industria (kilotoneladas CO₂e)]]-I415)/I415)*100,0),0)</f>
        <v>0</v>
      </c>
      <c r="L416" s="5">
        <v>6.3266871165644098E-2</v>
      </c>
      <c r="M416">
        <v>70660</v>
      </c>
      <c r="N416">
        <f>IF(A415=Emisiones_CO2_CO2eq_LA[[#This Row],[País]],IFERROR(Emisiones_CO2_CO2eq_LA[[#This Row],[UCTUS (kilotoneladas CO₂e)]]-M415,0),0)</f>
        <v>0</v>
      </c>
      <c r="O416" s="5">
        <f>IF(A415=Emisiones_CO2_CO2eq_LA[[#This Row],[País]],IFERROR(((Emisiones_CO2_CO2eq_LA[[#This Row],[UCTUS (kilotoneladas CO₂e)]]-M415)/M415)*100,0),0)</f>
        <v>0</v>
      </c>
      <c r="P416" s="5">
        <v>13.546779141104199</v>
      </c>
      <c r="Q416">
        <v>0</v>
      </c>
      <c r="R416">
        <f>IF(A415=Emisiones_CO2_CO2eq_LA[[#This Row],[País]],IFERROR(Emisiones_CO2_CO2eq_LA[[#This Row],[Otras Quemas de Combustible (kilotoneladas CO₂e)]]-Q415,0),0)</f>
        <v>0</v>
      </c>
      <c r="S416" s="5">
        <f>IF(A415=Emisiones_CO2_CO2eq_LA[[#This Row],[País]],IFERROR(((Emisiones_CO2_CO2eq_LA[[#This Row],[Otras Quemas de Combustible (kilotoneladas CO₂e)]]-Q415)/Q415)*100,0),0)</f>
        <v>0</v>
      </c>
      <c r="T416" s="6">
        <v>0</v>
      </c>
      <c r="U416">
        <v>3500</v>
      </c>
      <c r="V416">
        <f>IF(A415=Emisiones_CO2_CO2eq_LA[[#This Row],[País]],IFERROR(Emisiones_CO2_CO2eq_LA[[#This Row],[Transporte (kilotoneladas CO₂e)]]-U415,0),0)</f>
        <v>0</v>
      </c>
      <c r="W416" s="5">
        <f>IF(A415=Emisiones_CO2_CO2eq_LA[[#This Row],[País]],IFERROR(((Emisiones_CO2_CO2eq_LA[[#This Row],[Transporte (kilotoneladas CO₂e)]]-U415)/U415)*100,0),0)</f>
        <v>0</v>
      </c>
      <c r="X416" s="5">
        <v>0.67101226993865004</v>
      </c>
      <c r="Y416">
        <v>300</v>
      </c>
      <c r="Z416">
        <f>IF(A415=Emisiones_CO2_CO2eq_LA[[#This Row],[País]],IFERROR(Emisiones_CO2_CO2eq_LA[[#This Row],[Manufactura y Construcción (kilotoneladas CO₂e)]]-Y415,0),0)</f>
        <v>0</v>
      </c>
      <c r="AA416" s="5">
        <f>IF(A415=Emisiones_CO2_CO2eq_LA[[#This Row],[País]],IFERROR(((Emisiones_CO2_CO2eq_LA[[#This Row],[Manufactura y Construcción (kilotoneladas CO₂e)]]-Y415)/Y415)*100,0),0)</f>
        <v>0</v>
      </c>
      <c r="AB416" s="5">
        <v>5.7515337423312801E-2</v>
      </c>
      <c r="AC416">
        <v>0</v>
      </c>
      <c r="AD416">
        <f>IF(A415=Emisiones_CO2_CO2eq_LA[[#This Row],[País]],IFERROR(Emisiones_CO2_CO2eq_LA[[#This Row],[Emisiones Fugitivas (kilotoneladas CO₂e)]]-AC415,0),0)</f>
        <v>0</v>
      </c>
      <c r="AE416" s="5">
        <f>IF(A415=Emisiones_CO2_CO2eq_LA[[#This Row],[País]],IFERROR(((Emisiones_CO2_CO2eq_LA[[#This Row],[Emisiones Fugitivas (kilotoneladas CO₂e)]]-AC415)/AC415)*100,0),0)</f>
        <v>0</v>
      </c>
      <c r="AF416" s="5">
        <v>0</v>
      </c>
      <c r="AG416">
        <v>0</v>
      </c>
      <c r="AH416">
        <f>IF(A415=Emisiones_CO2_CO2eq_LA[[#This Row],[País]],IFERROR(Emisiones_CO2_CO2eq_LA[[#This Row],[Electricidad y Calor (kilotoneladas CO₂e)]]-AG415,0),0)</f>
        <v>0</v>
      </c>
      <c r="AI416" s="5">
        <f>IF(A415=Emisiones_CO2_CO2eq_LA[[#This Row],[País]],IFERROR(((Emisiones_CO2_CO2eq_LA[[#This Row],[Electricidad y Calor (kilotoneladas CO₂e)]]-AG415)/AG415)*100,0),0)</f>
        <v>0</v>
      </c>
      <c r="AJ416" s="5">
        <v>0</v>
      </c>
    </row>
    <row r="417" spans="1:36" x14ac:dyDescent="0.25">
      <c r="A417" t="s">
        <v>268</v>
      </c>
      <c r="B417" t="s">
        <v>268</v>
      </c>
      <c r="C417" t="s">
        <v>269</v>
      </c>
      <c r="D417">
        <v>2000</v>
      </c>
      <c r="E417">
        <v>200</v>
      </c>
      <c r="F417">
        <f>IF(A416=Emisiones_CO2_CO2eq_LA[[#This Row],[País]],IFERROR(Emisiones_CO2_CO2eq_LA[[#This Row],[Edificios (kilotoneladas CO₂e)]]-E416,0),0)</f>
        <v>0</v>
      </c>
      <c r="G417" s="5">
        <f>IF(A416=Emisiones_CO2_CO2eq_LA[[#This Row],[País]],IFERROR(((Emisiones_CO2_CO2eq_LA[[#This Row],[Edificios (kilotoneladas CO₂e)]]-E416)/E416)*100,0),0)</f>
        <v>0</v>
      </c>
      <c r="H417" s="5">
        <v>3.7572797294758598E-2</v>
      </c>
      <c r="I417">
        <v>290</v>
      </c>
      <c r="J417">
        <f>IF(A416=Emisiones_CO2_CO2eq_LA[[#This Row],[País]],IFERROR(Emisiones_CO2_CO2eq_LA[[#This Row],[Industria (kilotoneladas CO₂e)]]-I416,0),0)</f>
        <v>-40</v>
      </c>
      <c r="K417" s="5">
        <f>IF(A416=Emisiones_CO2_CO2eq_LA[[#This Row],[País]],IFERROR(((Emisiones_CO2_CO2eq_LA[[#This Row],[Industria (kilotoneladas CO₂e)]]-I416)/I416)*100,0),0)</f>
        <v>-12.121212121212121</v>
      </c>
      <c r="L417" s="5">
        <v>5.4480556077399898E-2</v>
      </c>
      <c r="M417">
        <v>70660</v>
      </c>
      <c r="N417">
        <f>IF(A416=Emisiones_CO2_CO2eq_LA[[#This Row],[País]],IFERROR(Emisiones_CO2_CO2eq_LA[[#This Row],[UCTUS (kilotoneladas CO₂e)]]-M416,0),0)</f>
        <v>0</v>
      </c>
      <c r="O417" s="5">
        <f>IF(A416=Emisiones_CO2_CO2eq_LA[[#This Row],[País]],IFERROR(((Emisiones_CO2_CO2eq_LA[[#This Row],[UCTUS (kilotoneladas CO₂e)]]-M416)/M416)*100,0),0)</f>
        <v>0</v>
      </c>
      <c r="P417" s="5">
        <v>13.274469284238201</v>
      </c>
      <c r="Q417">
        <v>0</v>
      </c>
      <c r="R417">
        <f>IF(A416=Emisiones_CO2_CO2eq_LA[[#This Row],[País]],IFERROR(Emisiones_CO2_CO2eq_LA[[#This Row],[Otras Quemas de Combustible (kilotoneladas CO₂e)]]-Q416,0),0)</f>
        <v>0</v>
      </c>
      <c r="S417" s="5">
        <f>IF(A416=Emisiones_CO2_CO2eq_LA[[#This Row],[País]],IFERROR(((Emisiones_CO2_CO2eq_LA[[#This Row],[Otras Quemas de Combustible (kilotoneladas CO₂e)]]-Q416)/Q416)*100,0),0)</f>
        <v>0</v>
      </c>
      <c r="T417" s="6">
        <v>0</v>
      </c>
      <c r="U417">
        <v>2800</v>
      </c>
      <c r="V417">
        <f>IF(A416=Emisiones_CO2_CO2eq_LA[[#This Row],[País]],IFERROR(Emisiones_CO2_CO2eq_LA[[#This Row],[Transporte (kilotoneladas CO₂e)]]-U416,0),0)</f>
        <v>-700</v>
      </c>
      <c r="W417" s="5">
        <f>IF(A416=Emisiones_CO2_CO2eq_LA[[#This Row],[País]],IFERROR(((Emisiones_CO2_CO2eq_LA[[#This Row],[Transporte (kilotoneladas CO₂e)]]-U416)/U416)*100,0),0)</f>
        <v>-20</v>
      </c>
      <c r="X417" s="5">
        <v>0.52601916212662003</v>
      </c>
      <c r="Y417">
        <v>300</v>
      </c>
      <c r="Z417">
        <f>IF(A416=Emisiones_CO2_CO2eq_LA[[#This Row],[País]],IFERROR(Emisiones_CO2_CO2eq_LA[[#This Row],[Manufactura y Construcción (kilotoneladas CO₂e)]]-Y416,0),0)</f>
        <v>0</v>
      </c>
      <c r="AA417" s="5">
        <f>IF(A416=Emisiones_CO2_CO2eq_LA[[#This Row],[País]],IFERROR(((Emisiones_CO2_CO2eq_LA[[#This Row],[Manufactura y Construcción (kilotoneladas CO₂e)]]-Y416)/Y416)*100,0),0)</f>
        <v>0</v>
      </c>
      <c r="AB417" s="5">
        <v>5.6359195942137799E-2</v>
      </c>
      <c r="AC417">
        <v>0</v>
      </c>
      <c r="AD417">
        <f>IF(A416=Emisiones_CO2_CO2eq_LA[[#This Row],[País]],IFERROR(Emisiones_CO2_CO2eq_LA[[#This Row],[Emisiones Fugitivas (kilotoneladas CO₂e)]]-AC416,0),0)</f>
        <v>0</v>
      </c>
      <c r="AE417" s="5">
        <f>IF(A416=Emisiones_CO2_CO2eq_LA[[#This Row],[País]],IFERROR(((Emisiones_CO2_CO2eq_LA[[#This Row],[Emisiones Fugitivas (kilotoneladas CO₂e)]]-AC416)/AC416)*100,0),0)</f>
        <v>0</v>
      </c>
      <c r="AF417" s="5">
        <v>0</v>
      </c>
      <c r="AG417">
        <v>0</v>
      </c>
      <c r="AH417">
        <f>IF(A416=Emisiones_CO2_CO2eq_LA[[#This Row],[País]],IFERROR(Emisiones_CO2_CO2eq_LA[[#This Row],[Electricidad y Calor (kilotoneladas CO₂e)]]-AG416,0),0)</f>
        <v>0</v>
      </c>
      <c r="AI417" s="5">
        <f>IF(A416=Emisiones_CO2_CO2eq_LA[[#This Row],[País]],IFERROR(((Emisiones_CO2_CO2eq_LA[[#This Row],[Electricidad y Calor (kilotoneladas CO₂e)]]-AG416)/AG416)*100,0),0)</f>
        <v>0</v>
      </c>
      <c r="AJ417" s="5">
        <v>0</v>
      </c>
    </row>
    <row r="418" spans="1:36" x14ac:dyDescent="0.25">
      <c r="A418" t="s">
        <v>268</v>
      </c>
      <c r="B418" t="s">
        <v>268</v>
      </c>
      <c r="C418" t="s">
        <v>269</v>
      </c>
      <c r="D418">
        <v>2001</v>
      </c>
      <c r="E418">
        <v>200</v>
      </c>
      <c r="F418">
        <f>IF(A417=Emisiones_CO2_CO2eq_LA[[#This Row],[País]],IFERROR(Emisiones_CO2_CO2eq_LA[[#This Row],[Edificios (kilotoneladas CO₂e)]]-E417,0),0)</f>
        <v>0</v>
      </c>
      <c r="G418" s="5">
        <f>IF(A417=Emisiones_CO2_CO2eq_LA[[#This Row],[País]],IFERROR(((Emisiones_CO2_CO2eq_LA[[#This Row],[Edificios (kilotoneladas CO₂e)]]-E417)/E417)*100,0),0)</f>
        <v>0</v>
      </c>
      <c r="H418" s="5">
        <v>3.68459837877671E-2</v>
      </c>
      <c r="I418">
        <v>290</v>
      </c>
      <c r="J418">
        <f>IF(A417=Emisiones_CO2_CO2eq_LA[[#This Row],[País]],IFERROR(Emisiones_CO2_CO2eq_LA[[#This Row],[Industria (kilotoneladas CO₂e)]]-I417,0),0)</f>
        <v>0</v>
      </c>
      <c r="K418" s="5">
        <f>IF(A417=Emisiones_CO2_CO2eq_LA[[#This Row],[País]],IFERROR(((Emisiones_CO2_CO2eq_LA[[#This Row],[Industria (kilotoneladas CO₂e)]]-I417)/I417)*100,0),0)</f>
        <v>0</v>
      </c>
      <c r="L418" s="5">
        <v>5.34266764922623E-2</v>
      </c>
      <c r="M418">
        <v>72650</v>
      </c>
      <c r="N418">
        <f>IF(A417=Emisiones_CO2_CO2eq_LA[[#This Row],[País]],IFERROR(Emisiones_CO2_CO2eq_LA[[#This Row],[UCTUS (kilotoneladas CO₂e)]]-M417,0),0)</f>
        <v>1990</v>
      </c>
      <c r="O418" s="5">
        <f>IF(A417=Emisiones_CO2_CO2eq_LA[[#This Row],[País]],IFERROR(((Emisiones_CO2_CO2eq_LA[[#This Row],[UCTUS (kilotoneladas CO₂e)]]-M417)/M417)*100,0),0)</f>
        <v>2.8163034248514012</v>
      </c>
      <c r="P418" s="5">
        <v>13.3843036109064</v>
      </c>
      <c r="Q418">
        <v>0</v>
      </c>
      <c r="R418">
        <f>IF(A417=Emisiones_CO2_CO2eq_LA[[#This Row],[País]],IFERROR(Emisiones_CO2_CO2eq_LA[[#This Row],[Otras Quemas de Combustible (kilotoneladas CO₂e)]]-Q417,0),0)</f>
        <v>0</v>
      </c>
      <c r="S418" s="5">
        <f>IF(A417=Emisiones_CO2_CO2eq_LA[[#This Row],[País]],IFERROR(((Emisiones_CO2_CO2eq_LA[[#This Row],[Otras Quemas de Combustible (kilotoneladas CO₂e)]]-Q417)/Q417)*100,0),0)</f>
        <v>0</v>
      </c>
      <c r="T418" s="6">
        <v>0</v>
      </c>
      <c r="U418">
        <v>3000</v>
      </c>
      <c r="V418">
        <f>IF(A417=Emisiones_CO2_CO2eq_LA[[#This Row],[País]],IFERROR(Emisiones_CO2_CO2eq_LA[[#This Row],[Transporte (kilotoneladas CO₂e)]]-U417,0),0)</f>
        <v>200</v>
      </c>
      <c r="W418" s="5">
        <f>IF(A417=Emisiones_CO2_CO2eq_LA[[#This Row],[País]],IFERROR(((Emisiones_CO2_CO2eq_LA[[#This Row],[Transporte (kilotoneladas CO₂e)]]-U417)/U417)*100,0),0)</f>
        <v>7.1428571428571423</v>
      </c>
      <c r="X418" s="5">
        <v>0.55268975681650701</v>
      </c>
      <c r="Y418">
        <v>200</v>
      </c>
      <c r="Z418">
        <f>IF(A417=Emisiones_CO2_CO2eq_LA[[#This Row],[País]],IFERROR(Emisiones_CO2_CO2eq_LA[[#This Row],[Manufactura y Construcción (kilotoneladas CO₂e)]]-Y417,0),0)</f>
        <v>-100</v>
      </c>
      <c r="AA418" s="5">
        <f>IF(A417=Emisiones_CO2_CO2eq_LA[[#This Row],[País]],IFERROR(((Emisiones_CO2_CO2eq_LA[[#This Row],[Manufactura y Construcción (kilotoneladas CO₂e)]]-Y417)/Y417)*100,0),0)</f>
        <v>-33.333333333333329</v>
      </c>
      <c r="AB418" s="5">
        <v>3.68459837877671E-2</v>
      </c>
      <c r="AC418">
        <v>0</v>
      </c>
      <c r="AD418">
        <f>IF(A417=Emisiones_CO2_CO2eq_LA[[#This Row],[País]],IFERROR(Emisiones_CO2_CO2eq_LA[[#This Row],[Emisiones Fugitivas (kilotoneladas CO₂e)]]-AC417,0),0)</f>
        <v>0</v>
      </c>
      <c r="AE418" s="5">
        <f>IF(A417=Emisiones_CO2_CO2eq_LA[[#This Row],[País]],IFERROR(((Emisiones_CO2_CO2eq_LA[[#This Row],[Emisiones Fugitivas (kilotoneladas CO₂e)]]-AC417)/AC417)*100,0),0)</f>
        <v>0</v>
      </c>
      <c r="AF418" s="5">
        <v>0</v>
      </c>
      <c r="AG418">
        <v>0</v>
      </c>
      <c r="AH418">
        <f>IF(A417=Emisiones_CO2_CO2eq_LA[[#This Row],[País]],IFERROR(Emisiones_CO2_CO2eq_LA[[#This Row],[Electricidad y Calor (kilotoneladas CO₂e)]]-AG417,0),0)</f>
        <v>0</v>
      </c>
      <c r="AI418" s="5">
        <f>IF(A417=Emisiones_CO2_CO2eq_LA[[#This Row],[País]],IFERROR(((Emisiones_CO2_CO2eq_LA[[#This Row],[Electricidad y Calor (kilotoneladas CO₂e)]]-AG417)/AG417)*100,0),0)</f>
        <v>0</v>
      </c>
      <c r="AJ418" s="5">
        <v>0</v>
      </c>
    </row>
    <row r="419" spans="1:36" x14ac:dyDescent="0.25">
      <c r="A419" t="s">
        <v>268</v>
      </c>
      <c r="B419" t="s">
        <v>268</v>
      </c>
      <c r="C419" t="s">
        <v>269</v>
      </c>
      <c r="D419">
        <v>2002</v>
      </c>
      <c r="E419">
        <v>200</v>
      </c>
      <c r="F419">
        <f>IF(A418=Emisiones_CO2_CO2eq_LA[[#This Row],[País]],IFERROR(Emisiones_CO2_CO2eq_LA[[#This Row],[Edificios (kilotoneladas CO₂e)]]-E418,0),0)</f>
        <v>0</v>
      </c>
      <c r="G419" s="5">
        <f>IF(A418=Emisiones_CO2_CO2eq_LA[[#This Row],[País]],IFERROR(((Emisiones_CO2_CO2eq_LA[[#This Row],[Edificios (kilotoneladas CO₂e)]]-E418)/E418)*100,0),0)</f>
        <v>0</v>
      </c>
      <c r="H419" s="5">
        <v>3.6153289949385298E-2</v>
      </c>
      <c r="I419">
        <v>200</v>
      </c>
      <c r="J419">
        <f>IF(A418=Emisiones_CO2_CO2eq_LA[[#This Row],[País]],IFERROR(Emisiones_CO2_CO2eq_LA[[#This Row],[Industria (kilotoneladas CO₂e)]]-I418,0),0)</f>
        <v>-90</v>
      </c>
      <c r="K419" s="5">
        <f>IF(A418=Emisiones_CO2_CO2eq_LA[[#This Row],[País]],IFERROR(((Emisiones_CO2_CO2eq_LA[[#This Row],[Industria (kilotoneladas CO₂e)]]-I418)/I418)*100,0),0)</f>
        <v>-31.03448275862069</v>
      </c>
      <c r="L419" s="5">
        <v>3.6153289949385298E-2</v>
      </c>
      <c r="M419">
        <v>72650</v>
      </c>
      <c r="N419">
        <f>IF(A418=Emisiones_CO2_CO2eq_LA[[#This Row],[País]],IFERROR(Emisiones_CO2_CO2eq_LA[[#This Row],[UCTUS (kilotoneladas CO₂e)]]-M418,0),0)</f>
        <v>0</v>
      </c>
      <c r="O419" s="5">
        <f>IF(A418=Emisiones_CO2_CO2eq_LA[[#This Row],[País]],IFERROR(((Emisiones_CO2_CO2eq_LA[[#This Row],[UCTUS (kilotoneladas CO₂e)]]-M418)/M418)*100,0),0)</f>
        <v>0</v>
      </c>
      <c r="P419" s="5">
        <v>13.132682574114201</v>
      </c>
      <c r="Q419">
        <v>0</v>
      </c>
      <c r="R419">
        <f>IF(A418=Emisiones_CO2_CO2eq_LA[[#This Row],[País]],IFERROR(Emisiones_CO2_CO2eq_LA[[#This Row],[Otras Quemas de Combustible (kilotoneladas CO₂e)]]-Q418,0),0)</f>
        <v>0</v>
      </c>
      <c r="S419" s="5">
        <f>IF(A418=Emisiones_CO2_CO2eq_LA[[#This Row],[País]],IFERROR(((Emisiones_CO2_CO2eq_LA[[#This Row],[Otras Quemas de Combustible (kilotoneladas CO₂e)]]-Q418)/Q418)*100,0),0)</f>
        <v>0</v>
      </c>
      <c r="T419" s="6">
        <v>0</v>
      </c>
      <c r="U419">
        <v>3200</v>
      </c>
      <c r="V419">
        <f>IF(A418=Emisiones_CO2_CO2eq_LA[[#This Row],[País]],IFERROR(Emisiones_CO2_CO2eq_LA[[#This Row],[Transporte (kilotoneladas CO₂e)]]-U418,0),0)</f>
        <v>200</v>
      </c>
      <c r="W419" s="5">
        <f>IF(A418=Emisiones_CO2_CO2eq_LA[[#This Row],[País]],IFERROR(((Emisiones_CO2_CO2eq_LA[[#This Row],[Transporte (kilotoneladas CO₂e)]]-U418)/U418)*100,0),0)</f>
        <v>6.666666666666667</v>
      </c>
      <c r="X419" s="5">
        <v>0.57845263919016598</v>
      </c>
      <c r="Y419">
        <v>200</v>
      </c>
      <c r="Z419">
        <f>IF(A418=Emisiones_CO2_CO2eq_LA[[#This Row],[País]],IFERROR(Emisiones_CO2_CO2eq_LA[[#This Row],[Manufactura y Construcción (kilotoneladas CO₂e)]]-Y418,0),0)</f>
        <v>0</v>
      </c>
      <c r="AA419" s="5">
        <f>IF(A418=Emisiones_CO2_CO2eq_LA[[#This Row],[País]],IFERROR(((Emisiones_CO2_CO2eq_LA[[#This Row],[Manufactura y Construcción (kilotoneladas CO₂e)]]-Y418)/Y418)*100,0),0)</f>
        <v>0</v>
      </c>
      <c r="AB419" s="5">
        <v>3.6153289949385298E-2</v>
      </c>
      <c r="AC419">
        <v>0</v>
      </c>
      <c r="AD419">
        <f>IF(A418=Emisiones_CO2_CO2eq_LA[[#This Row],[País]],IFERROR(Emisiones_CO2_CO2eq_LA[[#This Row],[Emisiones Fugitivas (kilotoneladas CO₂e)]]-AC418,0),0)</f>
        <v>0</v>
      </c>
      <c r="AE419" s="5">
        <f>IF(A418=Emisiones_CO2_CO2eq_LA[[#This Row],[País]],IFERROR(((Emisiones_CO2_CO2eq_LA[[#This Row],[Emisiones Fugitivas (kilotoneladas CO₂e)]]-AC418)/AC418)*100,0),0)</f>
        <v>0</v>
      </c>
      <c r="AF419" s="5">
        <v>0</v>
      </c>
      <c r="AG419">
        <v>0</v>
      </c>
      <c r="AH419">
        <f>IF(A418=Emisiones_CO2_CO2eq_LA[[#This Row],[País]],IFERROR(Emisiones_CO2_CO2eq_LA[[#This Row],[Electricidad y Calor (kilotoneladas CO₂e)]]-AG418,0),0)</f>
        <v>0</v>
      </c>
      <c r="AI419" s="5">
        <f>IF(A418=Emisiones_CO2_CO2eq_LA[[#This Row],[País]],IFERROR(((Emisiones_CO2_CO2eq_LA[[#This Row],[Electricidad y Calor (kilotoneladas CO₂e)]]-AG418)/AG418)*100,0),0)</f>
        <v>0</v>
      </c>
      <c r="AJ419" s="5">
        <v>0</v>
      </c>
    </row>
    <row r="420" spans="1:36" x14ac:dyDescent="0.25">
      <c r="A420" t="s">
        <v>268</v>
      </c>
      <c r="B420" t="s">
        <v>268</v>
      </c>
      <c r="C420" t="s">
        <v>269</v>
      </c>
      <c r="D420">
        <v>2003</v>
      </c>
      <c r="E420">
        <v>200</v>
      </c>
      <c r="F420">
        <f>IF(A419=Emisiones_CO2_CO2eq_LA[[#This Row],[País]],IFERROR(Emisiones_CO2_CO2eq_LA[[#This Row],[Edificios (kilotoneladas CO₂e)]]-E419,0),0)</f>
        <v>0</v>
      </c>
      <c r="G420" s="5">
        <f>IF(A419=Emisiones_CO2_CO2eq_LA[[#This Row],[País]],IFERROR(((Emisiones_CO2_CO2eq_LA[[#This Row],[Edificios (kilotoneladas CO₂e)]]-E419)/E419)*100,0),0)</f>
        <v>0</v>
      </c>
      <c r="H420" s="5">
        <v>3.5505059470974598E-2</v>
      </c>
      <c r="I420">
        <v>230</v>
      </c>
      <c r="J420">
        <f>IF(A419=Emisiones_CO2_CO2eq_LA[[#This Row],[País]],IFERROR(Emisiones_CO2_CO2eq_LA[[#This Row],[Industria (kilotoneladas CO₂e)]]-I419,0),0)</f>
        <v>30</v>
      </c>
      <c r="K420" s="5">
        <f>IF(A419=Emisiones_CO2_CO2eq_LA[[#This Row],[País]],IFERROR(((Emisiones_CO2_CO2eq_LA[[#This Row],[Industria (kilotoneladas CO₂e)]]-I419)/I419)*100,0),0)</f>
        <v>15</v>
      </c>
      <c r="L420" s="5">
        <v>4.0830818391620803E-2</v>
      </c>
      <c r="M420">
        <v>72650</v>
      </c>
      <c r="N420">
        <f>IF(A419=Emisiones_CO2_CO2eq_LA[[#This Row],[País]],IFERROR(Emisiones_CO2_CO2eq_LA[[#This Row],[UCTUS (kilotoneladas CO₂e)]]-M419,0),0)</f>
        <v>0</v>
      </c>
      <c r="O420" s="5">
        <f>IF(A419=Emisiones_CO2_CO2eq_LA[[#This Row],[País]],IFERROR(((Emisiones_CO2_CO2eq_LA[[#This Row],[UCTUS (kilotoneladas CO₂e)]]-M419)/M419)*100,0),0)</f>
        <v>0</v>
      </c>
      <c r="P420" s="5">
        <v>12.897212852831499</v>
      </c>
      <c r="Q420">
        <v>0</v>
      </c>
      <c r="R420">
        <f>IF(A419=Emisiones_CO2_CO2eq_LA[[#This Row],[País]],IFERROR(Emisiones_CO2_CO2eq_LA[[#This Row],[Otras Quemas de Combustible (kilotoneladas CO₂e)]]-Q419,0),0)</f>
        <v>0</v>
      </c>
      <c r="S420" s="5">
        <f>IF(A419=Emisiones_CO2_CO2eq_LA[[#This Row],[País]],IFERROR(((Emisiones_CO2_CO2eq_LA[[#This Row],[Otras Quemas de Combustible (kilotoneladas CO₂e)]]-Q419)/Q419)*100,0),0)</f>
        <v>0</v>
      </c>
      <c r="T420" s="6">
        <v>0</v>
      </c>
      <c r="U420">
        <v>3400</v>
      </c>
      <c r="V420">
        <f>IF(A419=Emisiones_CO2_CO2eq_LA[[#This Row],[País]],IFERROR(Emisiones_CO2_CO2eq_LA[[#This Row],[Transporte (kilotoneladas CO₂e)]]-U419,0),0)</f>
        <v>200</v>
      </c>
      <c r="W420" s="5">
        <f>IF(A419=Emisiones_CO2_CO2eq_LA[[#This Row],[País]],IFERROR(((Emisiones_CO2_CO2eq_LA[[#This Row],[Transporte (kilotoneladas CO₂e)]]-U419)/U419)*100,0),0)</f>
        <v>6.25</v>
      </c>
      <c r="X420" s="5">
        <v>0.60358601100656795</v>
      </c>
      <c r="Y420">
        <v>200</v>
      </c>
      <c r="Z420">
        <f>IF(A419=Emisiones_CO2_CO2eq_LA[[#This Row],[País]],IFERROR(Emisiones_CO2_CO2eq_LA[[#This Row],[Manufactura y Construcción (kilotoneladas CO₂e)]]-Y419,0),0)</f>
        <v>0</v>
      </c>
      <c r="AA420" s="5">
        <f>IF(A419=Emisiones_CO2_CO2eq_LA[[#This Row],[País]],IFERROR(((Emisiones_CO2_CO2eq_LA[[#This Row],[Manufactura y Construcción (kilotoneladas CO₂e)]]-Y419)/Y419)*100,0),0)</f>
        <v>0</v>
      </c>
      <c r="AB420" s="5">
        <v>3.5505059470974598E-2</v>
      </c>
      <c r="AC420">
        <v>0</v>
      </c>
      <c r="AD420">
        <f>IF(A419=Emisiones_CO2_CO2eq_LA[[#This Row],[País]],IFERROR(Emisiones_CO2_CO2eq_LA[[#This Row],[Emisiones Fugitivas (kilotoneladas CO₂e)]]-AC419,0),0)</f>
        <v>0</v>
      </c>
      <c r="AE420" s="5">
        <f>IF(A419=Emisiones_CO2_CO2eq_LA[[#This Row],[País]],IFERROR(((Emisiones_CO2_CO2eq_LA[[#This Row],[Emisiones Fugitivas (kilotoneladas CO₂e)]]-AC419)/AC419)*100,0),0)</f>
        <v>0</v>
      </c>
      <c r="AF420" s="5">
        <v>0</v>
      </c>
      <c r="AG420">
        <v>0</v>
      </c>
      <c r="AH420">
        <f>IF(A419=Emisiones_CO2_CO2eq_LA[[#This Row],[País]],IFERROR(Emisiones_CO2_CO2eq_LA[[#This Row],[Electricidad y Calor (kilotoneladas CO₂e)]]-AG419,0),0)</f>
        <v>0</v>
      </c>
      <c r="AI420" s="5">
        <f>IF(A419=Emisiones_CO2_CO2eq_LA[[#This Row],[País]],IFERROR(((Emisiones_CO2_CO2eq_LA[[#This Row],[Electricidad y Calor (kilotoneladas CO₂e)]]-AG419)/AG419)*100,0),0)</f>
        <v>0</v>
      </c>
      <c r="AJ420" s="5">
        <v>0</v>
      </c>
    </row>
    <row r="421" spans="1:36" x14ac:dyDescent="0.25">
      <c r="A421" t="s">
        <v>268</v>
      </c>
      <c r="B421" t="s">
        <v>268</v>
      </c>
      <c r="C421" t="s">
        <v>269</v>
      </c>
      <c r="D421">
        <v>2004</v>
      </c>
      <c r="E421">
        <v>200</v>
      </c>
      <c r="F421">
        <f>IF(A420=Emisiones_CO2_CO2eq_LA[[#This Row],[País]],IFERROR(Emisiones_CO2_CO2eq_LA[[#This Row],[Edificios (kilotoneladas CO₂e)]]-E420,0),0)</f>
        <v>0</v>
      </c>
      <c r="G421" s="5">
        <f>IF(A420=Emisiones_CO2_CO2eq_LA[[#This Row],[País]],IFERROR(((Emisiones_CO2_CO2eq_LA[[#This Row],[Edificios (kilotoneladas CO₂e)]]-E420)/E420)*100,0),0)</f>
        <v>0</v>
      </c>
      <c r="H421" s="5">
        <v>3.4897923573547297E-2</v>
      </c>
      <c r="I421">
        <v>200</v>
      </c>
      <c r="J421">
        <f>IF(A420=Emisiones_CO2_CO2eq_LA[[#This Row],[País]],IFERROR(Emisiones_CO2_CO2eq_LA[[#This Row],[Industria (kilotoneladas CO₂e)]]-I420,0),0)</f>
        <v>-30</v>
      </c>
      <c r="K421" s="5">
        <f>IF(A420=Emisiones_CO2_CO2eq_LA[[#This Row],[País]],IFERROR(((Emisiones_CO2_CO2eq_LA[[#This Row],[Industria (kilotoneladas CO₂e)]]-I420)/I420)*100,0),0)</f>
        <v>-13.043478260869565</v>
      </c>
      <c r="L421" s="5">
        <v>3.4897923573547297E-2</v>
      </c>
      <c r="M421">
        <v>72650</v>
      </c>
      <c r="N421">
        <f>IF(A420=Emisiones_CO2_CO2eq_LA[[#This Row],[País]],IFERROR(Emisiones_CO2_CO2eq_LA[[#This Row],[UCTUS (kilotoneladas CO₂e)]]-M420,0),0)</f>
        <v>0</v>
      </c>
      <c r="O421" s="5">
        <f>IF(A420=Emisiones_CO2_CO2eq_LA[[#This Row],[País]],IFERROR(((Emisiones_CO2_CO2eq_LA[[#This Row],[UCTUS (kilotoneladas CO₂e)]]-M420)/M420)*100,0),0)</f>
        <v>0</v>
      </c>
      <c r="P421" s="5">
        <v>12.676670738091</v>
      </c>
      <c r="Q421">
        <v>0</v>
      </c>
      <c r="R421">
        <f>IF(A420=Emisiones_CO2_CO2eq_LA[[#This Row],[País]],IFERROR(Emisiones_CO2_CO2eq_LA[[#This Row],[Otras Quemas de Combustible (kilotoneladas CO₂e)]]-Q420,0),0)</f>
        <v>0</v>
      </c>
      <c r="S421" s="5">
        <f>IF(A420=Emisiones_CO2_CO2eq_LA[[#This Row],[País]],IFERROR(((Emisiones_CO2_CO2eq_LA[[#This Row],[Otras Quemas de Combustible (kilotoneladas CO₂e)]]-Q420)/Q420)*100,0),0)</f>
        <v>0</v>
      </c>
      <c r="T421" s="6">
        <v>0</v>
      </c>
      <c r="U421">
        <v>3400</v>
      </c>
      <c r="V421">
        <f>IF(A420=Emisiones_CO2_CO2eq_LA[[#This Row],[País]],IFERROR(Emisiones_CO2_CO2eq_LA[[#This Row],[Transporte (kilotoneladas CO₂e)]]-U420,0),0)</f>
        <v>0</v>
      </c>
      <c r="W421" s="5">
        <f>IF(A420=Emisiones_CO2_CO2eq_LA[[#This Row],[País]],IFERROR(((Emisiones_CO2_CO2eq_LA[[#This Row],[Transporte (kilotoneladas CO₂e)]]-U420)/U420)*100,0),0)</f>
        <v>0</v>
      </c>
      <c r="X421" s="5">
        <v>0.59326470075030502</v>
      </c>
      <c r="Y421">
        <v>200</v>
      </c>
      <c r="Z421">
        <f>IF(A420=Emisiones_CO2_CO2eq_LA[[#This Row],[País]],IFERROR(Emisiones_CO2_CO2eq_LA[[#This Row],[Manufactura y Construcción (kilotoneladas CO₂e)]]-Y420,0),0)</f>
        <v>0</v>
      </c>
      <c r="AA421" s="5">
        <f>IF(A420=Emisiones_CO2_CO2eq_LA[[#This Row],[País]],IFERROR(((Emisiones_CO2_CO2eq_LA[[#This Row],[Manufactura y Construcción (kilotoneladas CO₂e)]]-Y420)/Y420)*100,0),0)</f>
        <v>0</v>
      </c>
      <c r="AB421" s="5">
        <v>3.4897923573547297E-2</v>
      </c>
      <c r="AC421">
        <v>0</v>
      </c>
      <c r="AD421">
        <f>IF(A420=Emisiones_CO2_CO2eq_LA[[#This Row],[País]],IFERROR(Emisiones_CO2_CO2eq_LA[[#This Row],[Emisiones Fugitivas (kilotoneladas CO₂e)]]-AC420,0),0)</f>
        <v>0</v>
      </c>
      <c r="AE421" s="5">
        <f>IF(A420=Emisiones_CO2_CO2eq_LA[[#This Row],[País]],IFERROR(((Emisiones_CO2_CO2eq_LA[[#This Row],[Emisiones Fugitivas (kilotoneladas CO₂e)]]-AC420)/AC420)*100,0),0)</f>
        <v>0</v>
      </c>
      <c r="AF421" s="5">
        <v>0</v>
      </c>
      <c r="AG421">
        <v>0</v>
      </c>
      <c r="AH421">
        <f>IF(A420=Emisiones_CO2_CO2eq_LA[[#This Row],[País]],IFERROR(Emisiones_CO2_CO2eq_LA[[#This Row],[Electricidad y Calor (kilotoneladas CO₂e)]]-AG420,0),0)</f>
        <v>0</v>
      </c>
      <c r="AI421" s="5">
        <f>IF(A420=Emisiones_CO2_CO2eq_LA[[#This Row],[País]],IFERROR(((Emisiones_CO2_CO2eq_LA[[#This Row],[Electricidad y Calor (kilotoneladas CO₂e)]]-AG420)/AG420)*100,0),0)</f>
        <v>0</v>
      </c>
      <c r="AJ421" s="5">
        <v>0</v>
      </c>
    </row>
    <row r="422" spans="1:36" x14ac:dyDescent="0.25">
      <c r="A422" t="s">
        <v>268</v>
      </c>
      <c r="B422" t="s">
        <v>268</v>
      </c>
      <c r="C422" t="s">
        <v>269</v>
      </c>
      <c r="D422">
        <v>2005</v>
      </c>
      <c r="E422">
        <v>200</v>
      </c>
      <c r="F422">
        <f>IF(A421=Emisiones_CO2_CO2eq_LA[[#This Row],[País]],IFERROR(Emisiones_CO2_CO2eq_LA[[#This Row],[Edificios (kilotoneladas CO₂e)]]-E421,0),0)</f>
        <v>0</v>
      </c>
      <c r="G422" s="5">
        <f>IF(A421=Emisiones_CO2_CO2eq_LA[[#This Row],[País]],IFERROR(((Emisiones_CO2_CO2eq_LA[[#This Row],[Edificios (kilotoneladas CO₂e)]]-E421)/E421)*100,0),0)</f>
        <v>0</v>
      </c>
      <c r="H422" s="5">
        <v>3.4340659340659302E-2</v>
      </c>
      <c r="I422">
        <v>230</v>
      </c>
      <c r="J422">
        <f>IF(A421=Emisiones_CO2_CO2eq_LA[[#This Row],[País]],IFERROR(Emisiones_CO2_CO2eq_LA[[#This Row],[Industria (kilotoneladas CO₂e)]]-I421,0),0)</f>
        <v>30</v>
      </c>
      <c r="K422" s="5">
        <f>IF(A421=Emisiones_CO2_CO2eq_LA[[#This Row],[País]],IFERROR(((Emisiones_CO2_CO2eq_LA[[#This Row],[Industria (kilotoneladas CO₂e)]]-I421)/I421)*100,0),0)</f>
        <v>15</v>
      </c>
      <c r="L422" s="5">
        <v>3.9491758241758199E-2</v>
      </c>
      <c r="M422">
        <v>72650</v>
      </c>
      <c r="N422">
        <f>IF(A421=Emisiones_CO2_CO2eq_LA[[#This Row],[País]],IFERROR(Emisiones_CO2_CO2eq_LA[[#This Row],[UCTUS (kilotoneladas CO₂e)]]-M421,0),0)</f>
        <v>0</v>
      </c>
      <c r="O422" s="5">
        <f>IF(A421=Emisiones_CO2_CO2eq_LA[[#This Row],[País]],IFERROR(((Emisiones_CO2_CO2eq_LA[[#This Row],[UCTUS (kilotoneladas CO₂e)]]-M421)/M421)*100,0),0)</f>
        <v>0</v>
      </c>
      <c r="P422" s="5">
        <v>12.4742445054945</v>
      </c>
      <c r="Q422">
        <v>0</v>
      </c>
      <c r="R422">
        <f>IF(A421=Emisiones_CO2_CO2eq_LA[[#This Row],[País]],IFERROR(Emisiones_CO2_CO2eq_LA[[#This Row],[Otras Quemas de Combustible (kilotoneladas CO₂e)]]-Q421,0),0)</f>
        <v>0</v>
      </c>
      <c r="S422" s="5">
        <f>IF(A421=Emisiones_CO2_CO2eq_LA[[#This Row],[País]],IFERROR(((Emisiones_CO2_CO2eq_LA[[#This Row],[Otras Quemas de Combustible (kilotoneladas CO₂e)]]-Q421)/Q421)*100,0),0)</f>
        <v>0</v>
      </c>
      <c r="T422" s="6">
        <v>0</v>
      </c>
      <c r="U422">
        <v>3100</v>
      </c>
      <c r="V422">
        <f>IF(A421=Emisiones_CO2_CO2eq_LA[[#This Row],[País]],IFERROR(Emisiones_CO2_CO2eq_LA[[#This Row],[Transporte (kilotoneladas CO₂e)]]-U421,0),0)</f>
        <v>-300</v>
      </c>
      <c r="W422" s="5">
        <f>IF(A421=Emisiones_CO2_CO2eq_LA[[#This Row],[País]],IFERROR(((Emisiones_CO2_CO2eq_LA[[#This Row],[Transporte (kilotoneladas CO₂e)]]-U421)/U421)*100,0),0)</f>
        <v>-8.8235294117647065</v>
      </c>
      <c r="X422" s="5">
        <v>0.532280219780219</v>
      </c>
      <c r="Y422">
        <v>200</v>
      </c>
      <c r="Z422">
        <f>IF(A421=Emisiones_CO2_CO2eq_LA[[#This Row],[País]],IFERROR(Emisiones_CO2_CO2eq_LA[[#This Row],[Manufactura y Construcción (kilotoneladas CO₂e)]]-Y421,0),0)</f>
        <v>0</v>
      </c>
      <c r="AA422" s="5">
        <f>IF(A421=Emisiones_CO2_CO2eq_LA[[#This Row],[País]],IFERROR(((Emisiones_CO2_CO2eq_LA[[#This Row],[Manufactura y Construcción (kilotoneladas CO₂e)]]-Y421)/Y421)*100,0),0)</f>
        <v>0</v>
      </c>
      <c r="AB422" s="5">
        <v>3.4340659340659302E-2</v>
      </c>
      <c r="AC422">
        <v>0</v>
      </c>
      <c r="AD422">
        <f>IF(A421=Emisiones_CO2_CO2eq_LA[[#This Row],[País]],IFERROR(Emisiones_CO2_CO2eq_LA[[#This Row],[Emisiones Fugitivas (kilotoneladas CO₂e)]]-AC421,0),0)</f>
        <v>0</v>
      </c>
      <c r="AE422" s="5">
        <f>IF(A421=Emisiones_CO2_CO2eq_LA[[#This Row],[País]],IFERROR(((Emisiones_CO2_CO2eq_LA[[#This Row],[Emisiones Fugitivas (kilotoneladas CO₂e)]]-AC421)/AC421)*100,0),0)</f>
        <v>0</v>
      </c>
      <c r="AF422" s="5">
        <v>0</v>
      </c>
      <c r="AG422">
        <v>0</v>
      </c>
      <c r="AH422">
        <f>IF(A421=Emisiones_CO2_CO2eq_LA[[#This Row],[País]],IFERROR(Emisiones_CO2_CO2eq_LA[[#This Row],[Electricidad y Calor (kilotoneladas CO₂e)]]-AG421,0),0)</f>
        <v>0</v>
      </c>
      <c r="AI422" s="5">
        <f>IF(A421=Emisiones_CO2_CO2eq_LA[[#This Row],[País]],IFERROR(((Emisiones_CO2_CO2eq_LA[[#This Row],[Electricidad y Calor (kilotoneladas CO₂e)]]-AG421)/AG421)*100,0),0)</f>
        <v>0</v>
      </c>
      <c r="AJ422" s="5">
        <v>0</v>
      </c>
    </row>
    <row r="423" spans="1:36" x14ac:dyDescent="0.25">
      <c r="A423" t="s">
        <v>268</v>
      </c>
      <c r="B423" t="s">
        <v>268</v>
      </c>
      <c r="C423" t="s">
        <v>269</v>
      </c>
      <c r="D423">
        <v>2006</v>
      </c>
      <c r="E423">
        <v>200</v>
      </c>
      <c r="F423">
        <f>IF(A422=Emisiones_CO2_CO2eq_LA[[#This Row],[País]],IFERROR(Emisiones_CO2_CO2eq_LA[[#This Row],[Edificios (kilotoneladas CO₂e)]]-E422,0),0)</f>
        <v>0</v>
      </c>
      <c r="G423" s="5">
        <f>IF(A422=Emisiones_CO2_CO2eq_LA[[#This Row],[País]],IFERROR(((Emisiones_CO2_CO2eq_LA[[#This Row],[Edificios (kilotoneladas CO₂e)]]-E422)/E422)*100,0),0)</f>
        <v>0</v>
      </c>
      <c r="H423" s="5">
        <v>3.3823778116015502E-2</v>
      </c>
      <c r="I423">
        <v>250</v>
      </c>
      <c r="J423">
        <f>IF(A422=Emisiones_CO2_CO2eq_LA[[#This Row],[País]],IFERROR(Emisiones_CO2_CO2eq_LA[[#This Row],[Industria (kilotoneladas CO₂e)]]-I422,0),0)</f>
        <v>20</v>
      </c>
      <c r="K423" s="5">
        <f>IF(A422=Emisiones_CO2_CO2eq_LA[[#This Row],[País]],IFERROR(((Emisiones_CO2_CO2eq_LA[[#This Row],[Industria (kilotoneladas CO₂e)]]-I422)/I422)*100,0),0)</f>
        <v>8.695652173913043</v>
      </c>
      <c r="L423" s="5">
        <v>4.2279722645019398E-2</v>
      </c>
      <c r="M423">
        <v>127870</v>
      </c>
      <c r="N423">
        <f>IF(A422=Emisiones_CO2_CO2eq_LA[[#This Row],[País]],IFERROR(Emisiones_CO2_CO2eq_LA[[#This Row],[UCTUS (kilotoneladas CO₂e)]]-M422,0),0)</f>
        <v>55220</v>
      </c>
      <c r="O423" s="5">
        <f>IF(A422=Emisiones_CO2_CO2eq_LA[[#This Row],[País]],IFERROR(((Emisiones_CO2_CO2eq_LA[[#This Row],[UCTUS (kilotoneladas CO₂e)]]-M422)/M422)*100,0),0)</f>
        <v>76.008258774948374</v>
      </c>
      <c r="P423" s="5">
        <v>21.625232538474499</v>
      </c>
      <c r="Q423">
        <v>0</v>
      </c>
      <c r="R423">
        <f>IF(A422=Emisiones_CO2_CO2eq_LA[[#This Row],[País]],IFERROR(Emisiones_CO2_CO2eq_LA[[#This Row],[Otras Quemas de Combustible (kilotoneladas CO₂e)]]-Q422,0),0)</f>
        <v>0</v>
      </c>
      <c r="S423" s="5">
        <f>IF(A422=Emisiones_CO2_CO2eq_LA[[#This Row],[País]],IFERROR(((Emisiones_CO2_CO2eq_LA[[#This Row],[Otras Quemas de Combustible (kilotoneladas CO₂e)]]-Q422)/Q422)*100,0),0)</f>
        <v>0</v>
      </c>
      <c r="T423" s="6">
        <v>0</v>
      </c>
      <c r="U423">
        <v>3200</v>
      </c>
      <c r="V423">
        <f>IF(A422=Emisiones_CO2_CO2eq_LA[[#This Row],[País]],IFERROR(Emisiones_CO2_CO2eq_LA[[#This Row],[Transporte (kilotoneladas CO₂e)]]-U422,0),0)</f>
        <v>100</v>
      </c>
      <c r="W423" s="5">
        <f>IF(A422=Emisiones_CO2_CO2eq_LA[[#This Row],[País]],IFERROR(((Emisiones_CO2_CO2eq_LA[[#This Row],[Transporte (kilotoneladas CO₂e)]]-U422)/U422)*100,0),0)</f>
        <v>3.225806451612903</v>
      </c>
      <c r="X423" s="5">
        <v>0.54118044985624902</v>
      </c>
      <c r="Y423">
        <v>200</v>
      </c>
      <c r="Z423">
        <f>IF(A422=Emisiones_CO2_CO2eq_LA[[#This Row],[País]],IFERROR(Emisiones_CO2_CO2eq_LA[[#This Row],[Manufactura y Construcción (kilotoneladas CO₂e)]]-Y422,0),0)</f>
        <v>0</v>
      </c>
      <c r="AA423" s="5">
        <f>IF(A422=Emisiones_CO2_CO2eq_LA[[#This Row],[País]],IFERROR(((Emisiones_CO2_CO2eq_LA[[#This Row],[Manufactura y Construcción (kilotoneladas CO₂e)]]-Y422)/Y422)*100,0),0)</f>
        <v>0</v>
      </c>
      <c r="AB423" s="5">
        <v>3.3823778116015502E-2</v>
      </c>
      <c r="AC423">
        <v>0</v>
      </c>
      <c r="AD423">
        <f>IF(A422=Emisiones_CO2_CO2eq_LA[[#This Row],[País]],IFERROR(Emisiones_CO2_CO2eq_LA[[#This Row],[Emisiones Fugitivas (kilotoneladas CO₂e)]]-AC422,0),0)</f>
        <v>0</v>
      </c>
      <c r="AE423" s="5">
        <f>IF(A422=Emisiones_CO2_CO2eq_LA[[#This Row],[País]],IFERROR(((Emisiones_CO2_CO2eq_LA[[#This Row],[Emisiones Fugitivas (kilotoneladas CO₂e)]]-AC422)/AC422)*100,0),0)</f>
        <v>0</v>
      </c>
      <c r="AF423" s="5">
        <v>0</v>
      </c>
      <c r="AG423">
        <v>0</v>
      </c>
      <c r="AH423">
        <f>IF(A422=Emisiones_CO2_CO2eq_LA[[#This Row],[País]],IFERROR(Emisiones_CO2_CO2eq_LA[[#This Row],[Electricidad y Calor (kilotoneladas CO₂e)]]-AG422,0),0)</f>
        <v>0</v>
      </c>
      <c r="AI423" s="5">
        <f>IF(A422=Emisiones_CO2_CO2eq_LA[[#This Row],[País]],IFERROR(((Emisiones_CO2_CO2eq_LA[[#This Row],[Electricidad y Calor (kilotoneladas CO₂e)]]-AG422)/AG422)*100,0),0)</f>
        <v>0</v>
      </c>
      <c r="AJ423" s="5">
        <v>0</v>
      </c>
    </row>
    <row r="424" spans="1:36" x14ac:dyDescent="0.25">
      <c r="A424" t="s">
        <v>268</v>
      </c>
      <c r="B424" t="s">
        <v>268</v>
      </c>
      <c r="C424" t="s">
        <v>269</v>
      </c>
      <c r="D424">
        <v>2007</v>
      </c>
      <c r="E424">
        <v>200</v>
      </c>
      <c r="F424">
        <f>IF(A423=Emisiones_CO2_CO2eq_LA[[#This Row],[País]],IFERROR(Emisiones_CO2_CO2eq_LA[[#This Row],[Edificios (kilotoneladas CO₂e)]]-E423,0),0)</f>
        <v>0</v>
      </c>
      <c r="G424" s="5">
        <f>IF(A423=Emisiones_CO2_CO2eq_LA[[#This Row],[País]],IFERROR(((Emisiones_CO2_CO2eq_LA[[#This Row],[Edificios (kilotoneladas CO₂e)]]-E423)/E423)*100,0),0)</f>
        <v>0</v>
      </c>
      <c r="H424" s="5">
        <v>3.3344448149383102E-2</v>
      </c>
      <c r="I424">
        <v>250</v>
      </c>
      <c r="J424">
        <f>IF(A423=Emisiones_CO2_CO2eq_LA[[#This Row],[País]],IFERROR(Emisiones_CO2_CO2eq_LA[[#This Row],[Industria (kilotoneladas CO₂e)]]-I423,0),0)</f>
        <v>0</v>
      </c>
      <c r="K424" s="5">
        <f>IF(A423=Emisiones_CO2_CO2eq_LA[[#This Row],[País]],IFERROR(((Emisiones_CO2_CO2eq_LA[[#This Row],[Industria (kilotoneladas CO₂e)]]-I423)/I423)*100,0),0)</f>
        <v>0</v>
      </c>
      <c r="L424" s="5">
        <v>4.1680560186728902E-2</v>
      </c>
      <c r="M424">
        <v>127870</v>
      </c>
      <c r="N424">
        <f>IF(A423=Emisiones_CO2_CO2eq_LA[[#This Row],[País]],IFERROR(Emisiones_CO2_CO2eq_LA[[#This Row],[UCTUS (kilotoneladas CO₂e)]]-M423,0),0)</f>
        <v>0</v>
      </c>
      <c r="O424" s="5">
        <f>IF(A423=Emisiones_CO2_CO2eq_LA[[#This Row],[País]],IFERROR(((Emisiones_CO2_CO2eq_LA[[#This Row],[UCTUS (kilotoneladas CO₂e)]]-M423)/M423)*100,0),0)</f>
        <v>0</v>
      </c>
      <c r="P424" s="5">
        <v>21.318772924308099</v>
      </c>
      <c r="Q424">
        <v>0</v>
      </c>
      <c r="R424">
        <f>IF(A423=Emisiones_CO2_CO2eq_LA[[#This Row],[País]],IFERROR(Emisiones_CO2_CO2eq_LA[[#This Row],[Otras Quemas de Combustible (kilotoneladas CO₂e)]]-Q423,0),0)</f>
        <v>0</v>
      </c>
      <c r="S424" s="5">
        <f>IF(A423=Emisiones_CO2_CO2eq_LA[[#This Row],[País]],IFERROR(((Emisiones_CO2_CO2eq_LA[[#This Row],[Otras Quemas de Combustible (kilotoneladas CO₂e)]]-Q423)/Q423)*100,0),0)</f>
        <v>0</v>
      </c>
      <c r="T424" s="6">
        <v>0</v>
      </c>
      <c r="U424">
        <v>3500</v>
      </c>
      <c r="V424">
        <f>IF(A423=Emisiones_CO2_CO2eq_LA[[#This Row],[País]],IFERROR(Emisiones_CO2_CO2eq_LA[[#This Row],[Transporte (kilotoneladas CO₂e)]]-U423,0),0)</f>
        <v>300</v>
      </c>
      <c r="W424" s="5">
        <f>IF(A423=Emisiones_CO2_CO2eq_LA[[#This Row],[País]],IFERROR(((Emisiones_CO2_CO2eq_LA[[#This Row],[Transporte (kilotoneladas CO₂e)]]-U423)/U423)*100,0),0)</f>
        <v>9.375</v>
      </c>
      <c r="X424" s="5">
        <v>0.58352784261420398</v>
      </c>
      <c r="Y424">
        <v>100</v>
      </c>
      <c r="Z424">
        <f>IF(A423=Emisiones_CO2_CO2eq_LA[[#This Row],[País]],IFERROR(Emisiones_CO2_CO2eq_LA[[#This Row],[Manufactura y Construcción (kilotoneladas CO₂e)]]-Y423,0),0)</f>
        <v>-100</v>
      </c>
      <c r="AA424" s="5">
        <f>IF(A423=Emisiones_CO2_CO2eq_LA[[#This Row],[País]],IFERROR(((Emisiones_CO2_CO2eq_LA[[#This Row],[Manufactura y Construcción (kilotoneladas CO₂e)]]-Y423)/Y423)*100,0),0)</f>
        <v>-50</v>
      </c>
      <c r="AB424" s="5">
        <v>1.6672224074691499E-2</v>
      </c>
      <c r="AC424">
        <v>0</v>
      </c>
      <c r="AD424">
        <f>IF(A423=Emisiones_CO2_CO2eq_LA[[#This Row],[País]],IFERROR(Emisiones_CO2_CO2eq_LA[[#This Row],[Emisiones Fugitivas (kilotoneladas CO₂e)]]-AC423,0),0)</f>
        <v>0</v>
      </c>
      <c r="AE424" s="5">
        <f>IF(A423=Emisiones_CO2_CO2eq_LA[[#This Row],[País]],IFERROR(((Emisiones_CO2_CO2eq_LA[[#This Row],[Emisiones Fugitivas (kilotoneladas CO₂e)]]-AC423)/AC423)*100,0),0)</f>
        <v>0</v>
      </c>
      <c r="AF424" s="5">
        <v>0</v>
      </c>
      <c r="AG424">
        <v>0</v>
      </c>
      <c r="AH424">
        <f>IF(A423=Emisiones_CO2_CO2eq_LA[[#This Row],[País]],IFERROR(Emisiones_CO2_CO2eq_LA[[#This Row],[Electricidad y Calor (kilotoneladas CO₂e)]]-AG423,0),0)</f>
        <v>0</v>
      </c>
      <c r="AI424" s="5">
        <f>IF(A423=Emisiones_CO2_CO2eq_LA[[#This Row],[País]],IFERROR(((Emisiones_CO2_CO2eq_LA[[#This Row],[Electricidad y Calor (kilotoneladas CO₂e)]]-AG423)/AG423)*100,0),0)</f>
        <v>0</v>
      </c>
      <c r="AJ424" s="5">
        <v>0</v>
      </c>
    </row>
    <row r="425" spans="1:36" x14ac:dyDescent="0.25">
      <c r="A425" t="s">
        <v>268</v>
      </c>
      <c r="B425" t="s">
        <v>268</v>
      </c>
      <c r="C425" t="s">
        <v>269</v>
      </c>
      <c r="D425">
        <v>2008</v>
      </c>
      <c r="E425">
        <v>200</v>
      </c>
      <c r="F425">
        <f>IF(A424=Emisiones_CO2_CO2eq_LA[[#This Row],[País]],IFERROR(Emisiones_CO2_CO2eq_LA[[#This Row],[Edificios (kilotoneladas CO₂e)]]-E424,0),0)</f>
        <v>0</v>
      </c>
      <c r="G425" s="5">
        <f>IF(A424=Emisiones_CO2_CO2eq_LA[[#This Row],[País]],IFERROR(((Emisiones_CO2_CO2eq_LA[[#This Row],[Edificios (kilotoneladas CO₂e)]]-E424)/E424)*100,0),0)</f>
        <v>0</v>
      </c>
      <c r="H425" s="5">
        <v>3.2889327413254399E-2</v>
      </c>
      <c r="I425">
        <v>320</v>
      </c>
      <c r="J425">
        <f>IF(A424=Emisiones_CO2_CO2eq_LA[[#This Row],[País]],IFERROR(Emisiones_CO2_CO2eq_LA[[#This Row],[Industria (kilotoneladas CO₂e)]]-I424,0),0)</f>
        <v>70</v>
      </c>
      <c r="K425" s="5">
        <f>IF(A424=Emisiones_CO2_CO2eq_LA[[#This Row],[País]],IFERROR(((Emisiones_CO2_CO2eq_LA[[#This Row],[Industria (kilotoneladas CO₂e)]]-I424)/I424)*100,0),0)</f>
        <v>28.000000000000004</v>
      </c>
      <c r="L425" s="5">
        <v>5.2622923861206997E-2</v>
      </c>
      <c r="M425">
        <v>127870</v>
      </c>
      <c r="N425">
        <f>IF(A424=Emisiones_CO2_CO2eq_LA[[#This Row],[País]],IFERROR(Emisiones_CO2_CO2eq_LA[[#This Row],[UCTUS (kilotoneladas CO₂e)]]-M424,0),0)</f>
        <v>0</v>
      </c>
      <c r="O425" s="5">
        <f>IF(A424=Emisiones_CO2_CO2eq_LA[[#This Row],[País]],IFERROR(((Emisiones_CO2_CO2eq_LA[[#This Row],[UCTUS (kilotoneladas CO₂e)]]-M424)/M424)*100,0),0)</f>
        <v>0</v>
      </c>
      <c r="P425" s="5">
        <v>21.027791481664199</v>
      </c>
      <c r="Q425">
        <v>0</v>
      </c>
      <c r="R425">
        <f>IF(A424=Emisiones_CO2_CO2eq_LA[[#This Row],[País]],IFERROR(Emisiones_CO2_CO2eq_LA[[#This Row],[Otras Quemas de Combustible (kilotoneladas CO₂e)]]-Q424,0),0)</f>
        <v>0</v>
      </c>
      <c r="S425" s="5">
        <f>IF(A424=Emisiones_CO2_CO2eq_LA[[#This Row],[País]],IFERROR(((Emisiones_CO2_CO2eq_LA[[#This Row],[Otras Quemas de Combustible (kilotoneladas CO₂e)]]-Q424)/Q424)*100,0),0)</f>
        <v>0</v>
      </c>
      <c r="T425" s="6">
        <v>0</v>
      </c>
      <c r="U425">
        <v>3700</v>
      </c>
      <c r="V425">
        <f>IF(A424=Emisiones_CO2_CO2eq_LA[[#This Row],[País]],IFERROR(Emisiones_CO2_CO2eq_LA[[#This Row],[Transporte (kilotoneladas CO₂e)]]-U424,0),0)</f>
        <v>200</v>
      </c>
      <c r="W425" s="5">
        <f>IF(A424=Emisiones_CO2_CO2eq_LA[[#This Row],[País]],IFERROR(((Emisiones_CO2_CO2eq_LA[[#This Row],[Transporte (kilotoneladas CO₂e)]]-U424)/U424)*100,0),0)</f>
        <v>5.7142857142857144</v>
      </c>
      <c r="X425" s="5">
        <v>0.60845255714520596</v>
      </c>
      <c r="Y425">
        <v>100</v>
      </c>
      <c r="Z425">
        <f>IF(A424=Emisiones_CO2_CO2eq_LA[[#This Row],[País]],IFERROR(Emisiones_CO2_CO2eq_LA[[#This Row],[Manufactura y Construcción (kilotoneladas CO₂e)]]-Y424,0),0)</f>
        <v>0</v>
      </c>
      <c r="AA425" s="5">
        <f>IF(A424=Emisiones_CO2_CO2eq_LA[[#This Row],[País]],IFERROR(((Emisiones_CO2_CO2eq_LA[[#This Row],[Manufactura y Construcción (kilotoneladas CO₂e)]]-Y424)/Y424)*100,0),0)</f>
        <v>0</v>
      </c>
      <c r="AB425" s="5">
        <v>1.6444663706627199E-2</v>
      </c>
      <c r="AC425">
        <v>0</v>
      </c>
      <c r="AD425">
        <f>IF(A424=Emisiones_CO2_CO2eq_LA[[#This Row],[País]],IFERROR(Emisiones_CO2_CO2eq_LA[[#This Row],[Emisiones Fugitivas (kilotoneladas CO₂e)]]-AC424,0),0)</f>
        <v>0</v>
      </c>
      <c r="AE425" s="5">
        <f>IF(A424=Emisiones_CO2_CO2eq_LA[[#This Row],[País]],IFERROR(((Emisiones_CO2_CO2eq_LA[[#This Row],[Emisiones Fugitivas (kilotoneladas CO₂e)]]-AC424)/AC424)*100,0),0)</f>
        <v>0</v>
      </c>
      <c r="AF425" s="5">
        <v>0</v>
      </c>
      <c r="AG425">
        <v>0</v>
      </c>
      <c r="AH425">
        <f>IF(A424=Emisiones_CO2_CO2eq_LA[[#This Row],[País]],IFERROR(Emisiones_CO2_CO2eq_LA[[#This Row],[Electricidad y Calor (kilotoneladas CO₂e)]]-AG424,0),0)</f>
        <v>0</v>
      </c>
      <c r="AI425" s="5">
        <f>IF(A424=Emisiones_CO2_CO2eq_LA[[#This Row],[País]],IFERROR(((Emisiones_CO2_CO2eq_LA[[#This Row],[Electricidad y Calor (kilotoneladas CO₂e)]]-AG424)/AG424)*100,0),0)</f>
        <v>0</v>
      </c>
      <c r="AJ425" s="5">
        <v>0</v>
      </c>
    </row>
    <row r="426" spans="1:36" x14ac:dyDescent="0.25">
      <c r="A426" t="s">
        <v>268</v>
      </c>
      <c r="B426" t="s">
        <v>268</v>
      </c>
      <c r="C426" t="s">
        <v>269</v>
      </c>
      <c r="D426">
        <v>2009</v>
      </c>
      <c r="E426">
        <v>200</v>
      </c>
      <c r="F426">
        <f>IF(A425=Emisiones_CO2_CO2eq_LA[[#This Row],[País]],IFERROR(Emisiones_CO2_CO2eq_LA[[#This Row],[Edificios (kilotoneladas CO₂e)]]-E425,0),0)</f>
        <v>0</v>
      </c>
      <c r="G426" s="5">
        <f>IF(A425=Emisiones_CO2_CO2eq_LA[[#This Row],[País]],IFERROR(((Emisiones_CO2_CO2eq_LA[[#This Row],[Edificios (kilotoneladas CO₂e)]]-E425)/E425)*100,0),0)</f>
        <v>0</v>
      </c>
      <c r="H426" s="5">
        <v>3.2446463335496403E-2</v>
      </c>
      <c r="I426">
        <v>240</v>
      </c>
      <c r="J426">
        <f>IF(A425=Emisiones_CO2_CO2eq_LA[[#This Row],[País]],IFERROR(Emisiones_CO2_CO2eq_LA[[#This Row],[Industria (kilotoneladas CO₂e)]]-I425,0),0)</f>
        <v>-80</v>
      </c>
      <c r="K426" s="5">
        <f>IF(A425=Emisiones_CO2_CO2eq_LA[[#This Row],[País]],IFERROR(((Emisiones_CO2_CO2eq_LA[[#This Row],[Industria (kilotoneladas CO₂e)]]-I425)/I425)*100,0),0)</f>
        <v>-25</v>
      </c>
      <c r="L426" s="5">
        <v>3.8935756002595703E-2</v>
      </c>
      <c r="M426">
        <v>127870</v>
      </c>
      <c r="N426">
        <f>IF(A425=Emisiones_CO2_CO2eq_LA[[#This Row],[País]],IFERROR(Emisiones_CO2_CO2eq_LA[[#This Row],[UCTUS (kilotoneladas CO₂e)]]-M425,0),0)</f>
        <v>0</v>
      </c>
      <c r="O426" s="5">
        <f>IF(A425=Emisiones_CO2_CO2eq_LA[[#This Row],[País]],IFERROR(((Emisiones_CO2_CO2eq_LA[[#This Row],[UCTUS (kilotoneladas CO₂e)]]-M425)/M425)*100,0),0)</f>
        <v>0</v>
      </c>
      <c r="P426" s="5">
        <v>20.7446463335496</v>
      </c>
      <c r="Q426">
        <v>0</v>
      </c>
      <c r="R426">
        <f>IF(A425=Emisiones_CO2_CO2eq_LA[[#This Row],[País]],IFERROR(Emisiones_CO2_CO2eq_LA[[#This Row],[Otras Quemas de Combustible (kilotoneladas CO₂e)]]-Q425,0),0)</f>
        <v>0</v>
      </c>
      <c r="S426" s="5">
        <f>IF(A425=Emisiones_CO2_CO2eq_LA[[#This Row],[País]],IFERROR(((Emisiones_CO2_CO2eq_LA[[#This Row],[Otras Quemas de Combustible (kilotoneladas CO₂e)]]-Q425)/Q425)*100,0),0)</f>
        <v>0</v>
      </c>
      <c r="T426" s="6">
        <v>0</v>
      </c>
      <c r="U426">
        <v>3800</v>
      </c>
      <c r="V426">
        <f>IF(A425=Emisiones_CO2_CO2eq_LA[[#This Row],[País]],IFERROR(Emisiones_CO2_CO2eq_LA[[#This Row],[Transporte (kilotoneladas CO₂e)]]-U425,0),0)</f>
        <v>100</v>
      </c>
      <c r="W426" s="5">
        <f>IF(A425=Emisiones_CO2_CO2eq_LA[[#This Row],[País]],IFERROR(((Emisiones_CO2_CO2eq_LA[[#This Row],[Transporte (kilotoneladas CO₂e)]]-U425)/U425)*100,0),0)</f>
        <v>2.7027027027027026</v>
      </c>
      <c r="X426" s="5">
        <v>0.61648280337443195</v>
      </c>
      <c r="Y426">
        <v>100</v>
      </c>
      <c r="Z426">
        <f>IF(A425=Emisiones_CO2_CO2eq_LA[[#This Row],[País]],IFERROR(Emisiones_CO2_CO2eq_LA[[#This Row],[Manufactura y Construcción (kilotoneladas CO₂e)]]-Y425,0),0)</f>
        <v>0</v>
      </c>
      <c r="AA426" s="5">
        <f>IF(A425=Emisiones_CO2_CO2eq_LA[[#This Row],[País]],IFERROR(((Emisiones_CO2_CO2eq_LA[[#This Row],[Manufactura y Construcción (kilotoneladas CO₂e)]]-Y425)/Y425)*100,0),0)</f>
        <v>0</v>
      </c>
      <c r="AB426" s="5">
        <v>1.6223231667748202E-2</v>
      </c>
      <c r="AC426">
        <v>0</v>
      </c>
      <c r="AD426">
        <f>IF(A425=Emisiones_CO2_CO2eq_LA[[#This Row],[País]],IFERROR(Emisiones_CO2_CO2eq_LA[[#This Row],[Emisiones Fugitivas (kilotoneladas CO₂e)]]-AC425,0),0)</f>
        <v>0</v>
      </c>
      <c r="AE426" s="5">
        <f>IF(A425=Emisiones_CO2_CO2eq_LA[[#This Row],[País]],IFERROR(((Emisiones_CO2_CO2eq_LA[[#This Row],[Emisiones Fugitivas (kilotoneladas CO₂e)]]-AC425)/AC425)*100,0),0)</f>
        <v>0</v>
      </c>
      <c r="AF426" s="5">
        <v>0</v>
      </c>
      <c r="AG426">
        <v>0</v>
      </c>
      <c r="AH426">
        <f>IF(A425=Emisiones_CO2_CO2eq_LA[[#This Row],[País]],IFERROR(Emisiones_CO2_CO2eq_LA[[#This Row],[Electricidad y Calor (kilotoneladas CO₂e)]]-AG425,0),0)</f>
        <v>0</v>
      </c>
      <c r="AI426" s="5">
        <f>IF(A425=Emisiones_CO2_CO2eq_LA[[#This Row],[País]],IFERROR(((Emisiones_CO2_CO2eq_LA[[#This Row],[Electricidad y Calor (kilotoneladas CO₂e)]]-AG425)/AG425)*100,0),0)</f>
        <v>0</v>
      </c>
      <c r="AJ426" s="5">
        <v>0</v>
      </c>
    </row>
    <row r="427" spans="1:36" x14ac:dyDescent="0.25">
      <c r="A427" t="s">
        <v>268</v>
      </c>
      <c r="B427" t="s">
        <v>268</v>
      </c>
      <c r="C427" t="s">
        <v>269</v>
      </c>
      <c r="D427">
        <v>2010</v>
      </c>
      <c r="E427">
        <v>200</v>
      </c>
      <c r="F427">
        <f>IF(A426=Emisiones_CO2_CO2eq_LA[[#This Row],[País]],IFERROR(Emisiones_CO2_CO2eq_LA[[#This Row],[Edificios (kilotoneladas CO₂e)]]-E426,0),0)</f>
        <v>0</v>
      </c>
      <c r="G427" s="5">
        <f>IF(A426=Emisiones_CO2_CO2eq_LA[[#This Row],[País]],IFERROR(((Emisiones_CO2_CO2eq_LA[[#This Row],[Edificios (kilotoneladas CO₂e)]]-E426)/E426)*100,0),0)</f>
        <v>0</v>
      </c>
      <c r="H427" s="5">
        <v>3.2010243277848897E-2</v>
      </c>
      <c r="I427">
        <v>260</v>
      </c>
      <c r="J427">
        <f>IF(A426=Emisiones_CO2_CO2eq_LA[[#This Row],[País]],IFERROR(Emisiones_CO2_CO2eq_LA[[#This Row],[Industria (kilotoneladas CO₂e)]]-I426,0),0)</f>
        <v>20</v>
      </c>
      <c r="K427" s="5">
        <f>IF(A426=Emisiones_CO2_CO2eq_LA[[#This Row],[País]],IFERROR(((Emisiones_CO2_CO2eq_LA[[#This Row],[Industria (kilotoneladas CO₂e)]]-I426)/I426)*100,0),0)</f>
        <v>8.3333333333333321</v>
      </c>
      <c r="L427" s="5">
        <v>4.1613316261203501E-2</v>
      </c>
      <c r="M427">
        <v>127870</v>
      </c>
      <c r="N427">
        <f>IF(A426=Emisiones_CO2_CO2eq_LA[[#This Row],[País]],IFERROR(Emisiones_CO2_CO2eq_LA[[#This Row],[UCTUS (kilotoneladas CO₂e)]]-M426,0),0)</f>
        <v>0</v>
      </c>
      <c r="O427" s="5">
        <f>IF(A426=Emisiones_CO2_CO2eq_LA[[#This Row],[País]],IFERROR(((Emisiones_CO2_CO2eq_LA[[#This Row],[UCTUS (kilotoneladas CO₂e)]]-M426)/M426)*100,0),0)</f>
        <v>0</v>
      </c>
      <c r="P427" s="5">
        <v>20.4657490396927</v>
      </c>
      <c r="Q427">
        <v>0</v>
      </c>
      <c r="R427">
        <f>IF(A426=Emisiones_CO2_CO2eq_LA[[#This Row],[País]],IFERROR(Emisiones_CO2_CO2eq_LA[[#This Row],[Otras Quemas de Combustible (kilotoneladas CO₂e)]]-Q426,0),0)</f>
        <v>0</v>
      </c>
      <c r="S427" s="5">
        <f>IF(A426=Emisiones_CO2_CO2eq_LA[[#This Row],[País]],IFERROR(((Emisiones_CO2_CO2eq_LA[[#This Row],[Otras Quemas de Combustible (kilotoneladas CO₂e)]]-Q426)/Q426)*100,0),0)</f>
        <v>0</v>
      </c>
      <c r="T427" s="6">
        <v>0</v>
      </c>
      <c r="U427">
        <v>4300</v>
      </c>
      <c r="V427">
        <f>IF(A426=Emisiones_CO2_CO2eq_LA[[#This Row],[País]],IFERROR(Emisiones_CO2_CO2eq_LA[[#This Row],[Transporte (kilotoneladas CO₂e)]]-U426,0),0)</f>
        <v>500</v>
      </c>
      <c r="W427" s="5">
        <f>IF(A426=Emisiones_CO2_CO2eq_LA[[#This Row],[País]],IFERROR(((Emisiones_CO2_CO2eq_LA[[#This Row],[Transporte (kilotoneladas CO₂e)]]-U426)/U426)*100,0),0)</f>
        <v>13.157894736842104</v>
      </c>
      <c r="X427" s="5">
        <v>0.68822023047375103</v>
      </c>
      <c r="Y427">
        <v>200</v>
      </c>
      <c r="Z427">
        <f>IF(A426=Emisiones_CO2_CO2eq_LA[[#This Row],[País]],IFERROR(Emisiones_CO2_CO2eq_LA[[#This Row],[Manufactura y Construcción (kilotoneladas CO₂e)]]-Y426,0),0)</f>
        <v>100</v>
      </c>
      <c r="AA427" s="5">
        <f>IF(A426=Emisiones_CO2_CO2eq_LA[[#This Row],[País]],IFERROR(((Emisiones_CO2_CO2eq_LA[[#This Row],[Manufactura y Construcción (kilotoneladas CO₂e)]]-Y426)/Y426)*100,0),0)</f>
        <v>100</v>
      </c>
      <c r="AB427" s="5">
        <v>3.2010243277848897E-2</v>
      </c>
      <c r="AC427">
        <v>0</v>
      </c>
      <c r="AD427">
        <f>IF(A426=Emisiones_CO2_CO2eq_LA[[#This Row],[País]],IFERROR(Emisiones_CO2_CO2eq_LA[[#This Row],[Emisiones Fugitivas (kilotoneladas CO₂e)]]-AC426,0),0)</f>
        <v>0</v>
      </c>
      <c r="AE427" s="5">
        <f>IF(A426=Emisiones_CO2_CO2eq_LA[[#This Row],[País]],IFERROR(((Emisiones_CO2_CO2eq_LA[[#This Row],[Emisiones Fugitivas (kilotoneladas CO₂e)]]-AC426)/AC426)*100,0),0)</f>
        <v>0</v>
      </c>
      <c r="AF427" s="5">
        <v>0</v>
      </c>
      <c r="AG427">
        <v>0</v>
      </c>
      <c r="AH427">
        <f>IF(A426=Emisiones_CO2_CO2eq_LA[[#This Row],[País]],IFERROR(Emisiones_CO2_CO2eq_LA[[#This Row],[Electricidad y Calor (kilotoneladas CO₂e)]]-AG426,0),0)</f>
        <v>0</v>
      </c>
      <c r="AI427" s="5">
        <f>IF(A426=Emisiones_CO2_CO2eq_LA[[#This Row],[País]],IFERROR(((Emisiones_CO2_CO2eq_LA[[#This Row],[Electricidad y Calor (kilotoneladas CO₂e)]]-AG426)/AG426)*100,0),0)</f>
        <v>0</v>
      </c>
      <c r="AJ427" s="5">
        <v>0</v>
      </c>
    </row>
    <row r="428" spans="1:36" x14ac:dyDescent="0.25">
      <c r="A428" t="s">
        <v>268</v>
      </c>
      <c r="B428" t="s">
        <v>268</v>
      </c>
      <c r="C428" t="s">
        <v>269</v>
      </c>
      <c r="D428">
        <v>2011</v>
      </c>
      <c r="E428">
        <v>200</v>
      </c>
      <c r="F428">
        <f>IF(A427=Emisiones_CO2_CO2eq_LA[[#This Row],[País]],IFERROR(Emisiones_CO2_CO2eq_LA[[#This Row],[Edificios (kilotoneladas CO₂e)]]-E427,0),0)</f>
        <v>0</v>
      </c>
      <c r="G428" s="5">
        <f>IF(A427=Emisiones_CO2_CO2eq_LA[[#This Row],[País]],IFERROR(((Emisiones_CO2_CO2eq_LA[[#This Row],[Edificios (kilotoneladas CO₂e)]]-E427)/E427)*100,0),0)</f>
        <v>0</v>
      </c>
      <c r="H428" s="5">
        <v>3.1575623618566397E-2</v>
      </c>
      <c r="I428">
        <v>250</v>
      </c>
      <c r="J428">
        <f>IF(A427=Emisiones_CO2_CO2eq_LA[[#This Row],[País]],IFERROR(Emisiones_CO2_CO2eq_LA[[#This Row],[Industria (kilotoneladas CO₂e)]]-I427,0),0)</f>
        <v>-10</v>
      </c>
      <c r="K428" s="5">
        <f>IF(A427=Emisiones_CO2_CO2eq_LA[[#This Row],[País]],IFERROR(((Emisiones_CO2_CO2eq_LA[[#This Row],[Industria (kilotoneladas CO₂e)]]-I427)/I427)*100,0),0)</f>
        <v>-3.8461538461538463</v>
      </c>
      <c r="L428" s="5">
        <v>3.9469529523208001E-2</v>
      </c>
      <c r="M428">
        <v>141640</v>
      </c>
      <c r="N428">
        <f>IF(A427=Emisiones_CO2_CO2eq_LA[[#This Row],[País]],IFERROR(Emisiones_CO2_CO2eq_LA[[#This Row],[UCTUS (kilotoneladas CO₂e)]]-M427,0),0)</f>
        <v>13770</v>
      </c>
      <c r="O428" s="5">
        <f>IF(A427=Emisiones_CO2_CO2eq_LA[[#This Row],[País]],IFERROR(((Emisiones_CO2_CO2eq_LA[[#This Row],[UCTUS (kilotoneladas CO₂e)]]-M427)/M427)*100,0),0)</f>
        <v>10.768749511222335</v>
      </c>
      <c r="P428" s="5">
        <v>22.361856646668699</v>
      </c>
      <c r="Q428">
        <v>0</v>
      </c>
      <c r="R428">
        <f>IF(A427=Emisiones_CO2_CO2eq_LA[[#This Row],[País]],IFERROR(Emisiones_CO2_CO2eq_LA[[#This Row],[Otras Quemas de Combustible (kilotoneladas CO₂e)]]-Q427,0),0)</f>
        <v>0</v>
      </c>
      <c r="S428" s="5">
        <f>IF(A427=Emisiones_CO2_CO2eq_LA[[#This Row],[País]],IFERROR(((Emisiones_CO2_CO2eq_LA[[#This Row],[Otras Quemas de Combustible (kilotoneladas CO₂e)]]-Q427)/Q427)*100,0),0)</f>
        <v>0</v>
      </c>
      <c r="T428" s="6">
        <v>0</v>
      </c>
      <c r="U428">
        <v>4500</v>
      </c>
      <c r="V428">
        <f>IF(A427=Emisiones_CO2_CO2eq_LA[[#This Row],[País]],IFERROR(Emisiones_CO2_CO2eq_LA[[#This Row],[Transporte (kilotoneladas CO₂e)]]-U427,0),0)</f>
        <v>200</v>
      </c>
      <c r="W428" s="5">
        <f>IF(A427=Emisiones_CO2_CO2eq_LA[[#This Row],[País]],IFERROR(((Emisiones_CO2_CO2eq_LA[[#This Row],[Transporte (kilotoneladas CO₂e)]]-U427)/U427)*100,0),0)</f>
        <v>4.6511627906976747</v>
      </c>
      <c r="X428" s="5">
        <v>0.71045153141774497</v>
      </c>
      <c r="Y428">
        <v>100</v>
      </c>
      <c r="Z428">
        <f>IF(A427=Emisiones_CO2_CO2eq_LA[[#This Row],[País]],IFERROR(Emisiones_CO2_CO2eq_LA[[#This Row],[Manufactura y Construcción (kilotoneladas CO₂e)]]-Y427,0),0)</f>
        <v>-100</v>
      </c>
      <c r="AA428" s="5">
        <f>IF(A427=Emisiones_CO2_CO2eq_LA[[#This Row],[País]],IFERROR(((Emisiones_CO2_CO2eq_LA[[#This Row],[Manufactura y Construcción (kilotoneladas CO₂e)]]-Y427)/Y427)*100,0),0)</f>
        <v>-50</v>
      </c>
      <c r="AB428" s="5">
        <v>1.5787811809283198E-2</v>
      </c>
      <c r="AC428">
        <v>0</v>
      </c>
      <c r="AD428">
        <f>IF(A427=Emisiones_CO2_CO2eq_LA[[#This Row],[País]],IFERROR(Emisiones_CO2_CO2eq_LA[[#This Row],[Emisiones Fugitivas (kilotoneladas CO₂e)]]-AC427,0),0)</f>
        <v>0</v>
      </c>
      <c r="AE428" s="5">
        <f>IF(A427=Emisiones_CO2_CO2eq_LA[[#This Row],[País]],IFERROR(((Emisiones_CO2_CO2eq_LA[[#This Row],[Emisiones Fugitivas (kilotoneladas CO₂e)]]-AC427)/AC427)*100,0),0)</f>
        <v>0</v>
      </c>
      <c r="AF428" s="5">
        <v>0</v>
      </c>
      <c r="AG428">
        <v>0</v>
      </c>
      <c r="AH428">
        <f>IF(A427=Emisiones_CO2_CO2eq_LA[[#This Row],[País]],IFERROR(Emisiones_CO2_CO2eq_LA[[#This Row],[Electricidad y Calor (kilotoneladas CO₂e)]]-AG427,0),0)</f>
        <v>0</v>
      </c>
      <c r="AI428" s="5">
        <f>IF(A427=Emisiones_CO2_CO2eq_LA[[#This Row],[País]],IFERROR(((Emisiones_CO2_CO2eq_LA[[#This Row],[Electricidad y Calor (kilotoneladas CO₂e)]]-AG427)/AG427)*100,0),0)</f>
        <v>0</v>
      </c>
      <c r="AJ428" s="5">
        <v>0</v>
      </c>
    </row>
    <row r="429" spans="1:36" x14ac:dyDescent="0.25">
      <c r="A429" t="s">
        <v>268</v>
      </c>
      <c r="B429" t="s">
        <v>268</v>
      </c>
      <c r="C429" t="s">
        <v>269</v>
      </c>
      <c r="D429">
        <v>2012</v>
      </c>
      <c r="E429">
        <v>200</v>
      </c>
      <c r="F429">
        <f>IF(A428=Emisiones_CO2_CO2eq_LA[[#This Row],[País]],IFERROR(Emisiones_CO2_CO2eq_LA[[#This Row],[Edificios (kilotoneladas CO₂e)]]-E428,0),0)</f>
        <v>0</v>
      </c>
      <c r="G429" s="5">
        <f>IF(A428=Emisiones_CO2_CO2eq_LA[[#This Row],[País]],IFERROR(((Emisiones_CO2_CO2eq_LA[[#This Row],[Edificios (kilotoneladas CO₂e)]]-E428)/E428)*100,0),0)</f>
        <v>0</v>
      </c>
      <c r="H429" s="5">
        <v>3.11429461227032E-2</v>
      </c>
      <c r="I429">
        <v>310</v>
      </c>
      <c r="J429">
        <f>IF(A428=Emisiones_CO2_CO2eq_LA[[#This Row],[País]],IFERROR(Emisiones_CO2_CO2eq_LA[[#This Row],[Industria (kilotoneladas CO₂e)]]-I428,0),0)</f>
        <v>60</v>
      </c>
      <c r="K429" s="5">
        <f>IF(A428=Emisiones_CO2_CO2eq_LA[[#This Row],[País]],IFERROR(((Emisiones_CO2_CO2eq_LA[[#This Row],[Industria (kilotoneladas CO₂e)]]-I428)/I428)*100,0),0)</f>
        <v>24</v>
      </c>
      <c r="L429" s="5">
        <v>4.8271566490189897E-2</v>
      </c>
      <c r="M429">
        <v>141640</v>
      </c>
      <c r="N429">
        <f>IF(A428=Emisiones_CO2_CO2eq_LA[[#This Row],[País]],IFERROR(Emisiones_CO2_CO2eq_LA[[#This Row],[UCTUS (kilotoneladas CO₂e)]]-M428,0),0)</f>
        <v>0</v>
      </c>
      <c r="O429" s="5">
        <f>IF(A428=Emisiones_CO2_CO2eq_LA[[#This Row],[País]],IFERROR(((Emisiones_CO2_CO2eq_LA[[#This Row],[UCTUS (kilotoneladas CO₂e)]]-M428)/M428)*100,0),0)</f>
        <v>0</v>
      </c>
      <c r="P429" s="5">
        <v>22.055434444098399</v>
      </c>
      <c r="Q429">
        <v>0</v>
      </c>
      <c r="R429">
        <f>IF(A428=Emisiones_CO2_CO2eq_LA[[#This Row],[País]],IFERROR(Emisiones_CO2_CO2eq_LA[[#This Row],[Otras Quemas de Combustible (kilotoneladas CO₂e)]]-Q428,0),0)</f>
        <v>0</v>
      </c>
      <c r="S429" s="5">
        <f>IF(A428=Emisiones_CO2_CO2eq_LA[[#This Row],[País]],IFERROR(((Emisiones_CO2_CO2eq_LA[[#This Row],[Otras Quemas de Combustible (kilotoneladas CO₂e)]]-Q428)/Q428)*100,0),0)</f>
        <v>0</v>
      </c>
      <c r="T429" s="6">
        <v>0</v>
      </c>
      <c r="U429">
        <v>4600</v>
      </c>
      <c r="V429">
        <f>IF(A428=Emisiones_CO2_CO2eq_LA[[#This Row],[País]],IFERROR(Emisiones_CO2_CO2eq_LA[[#This Row],[Transporte (kilotoneladas CO₂e)]]-U428,0),0)</f>
        <v>100</v>
      </c>
      <c r="W429" s="5">
        <f>IF(A428=Emisiones_CO2_CO2eq_LA[[#This Row],[País]],IFERROR(((Emisiones_CO2_CO2eq_LA[[#This Row],[Transporte (kilotoneladas CO₂e)]]-U428)/U428)*100,0),0)</f>
        <v>2.2222222222222223</v>
      </c>
      <c r="X429" s="5">
        <v>0.71628776082217305</v>
      </c>
      <c r="Y429">
        <v>300</v>
      </c>
      <c r="Z429">
        <f>IF(A428=Emisiones_CO2_CO2eq_LA[[#This Row],[País]],IFERROR(Emisiones_CO2_CO2eq_LA[[#This Row],[Manufactura y Construcción (kilotoneladas CO₂e)]]-Y428,0),0)</f>
        <v>200</v>
      </c>
      <c r="AA429" s="5">
        <f>IF(A428=Emisiones_CO2_CO2eq_LA[[#This Row],[País]],IFERROR(((Emisiones_CO2_CO2eq_LA[[#This Row],[Manufactura y Construcción (kilotoneladas CO₂e)]]-Y428)/Y428)*100,0),0)</f>
        <v>200</v>
      </c>
      <c r="AB429" s="5">
        <v>4.6714419184054799E-2</v>
      </c>
      <c r="AC429">
        <v>0</v>
      </c>
      <c r="AD429">
        <f>IF(A428=Emisiones_CO2_CO2eq_LA[[#This Row],[País]],IFERROR(Emisiones_CO2_CO2eq_LA[[#This Row],[Emisiones Fugitivas (kilotoneladas CO₂e)]]-AC428,0),0)</f>
        <v>0</v>
      </c>
      <c r="AE429" s="5">
        <f>IF(A428=Emisiones_CO2_CO2eq_LA[[#This Row],[País]],IFERROR(((Emisiones_CO2_CO2eq_LA[[#This Row],[Emisiones Fugitivas (kilotoneladas CO₂e)]]-AC428)/AC428)*100,0),0)</f>
        <v>0</v>
      </c>
      <c r="AF429" s="5">
        <v>0</v>
      </c>
      <c r="AG429">
        <v>0</v>
      </c>
      <c r="AH429">
        <f>IF(A428=Emisiones_CO2_CO2eq_LA[[#This Row],[País]],IFERROR(Emisiones_CO2_CO2eq_LA[[#This Row],[Electricidad y Calor (kilotoneladas CO₂e)]]-AG428,0),0)</f>
        <v>0</v>
      </c>
      <c r="AI429" s="5">
        <f>IF(A428=Emisiones_CO2_CO2eq_LA[[#This Row],[País]],IFERROR(((Emisiones_CO2_CO2eq_LA[[#This Row],[Electricidad y Calor (kilotoneladas CO₂e)]]-AG428)/AG428)*100,0),0)</f>
        <v>0</v>
      </c>
      <c r="AJ429" s="5">
        <v>0</v>
      </c>
    </row>
    <row r="430" spans="1:36" x14ac:dyDescent="0.25">
      <c r="A430" t="s">
        <v>268</v>
      </c>
      <c r="B430" t="s">
        <v>268</v>
      </c>
      <c r="C430" t="s">
        <v>269</v>
      </c>
      <c r="D430">
        <v>2013</v>
      </c>
      <c r="E430">
        <v>200</v>
      </c>
      <c r="F430">
        <f>IF(A429=Emisiones_CO2_CO2eq_LA[[#This Row],[País]],IFERROR(Emisiones_CO2_CO2eq_LA[[#This Row],[Edificios (kilotoneladas CO₂e)]]-E429,0),0)</f>
        <v>0</v>
      </c>
      <c r="G430" s="5">
        <f>IF(A429=Emisiones_CO2_CO2eq_LA[[#This Row],[País]],IFERROR(((Emisiones_CO2_CO2eq_LA[[#This Row],[Edificios (kilotoneladas CO₂e)]]-E429)/E429)*100,0),0)</f>
        <v>0</v>
      </c>
      <c r="H430" s="5">
        <v>3.0721966205837101E-2</v>
      </c>
      <c r="I430">
        <v>380</v>
      </c>
      <c r="J430">
        <f>IF(A429=Emisiones_CO2_CO2eq_LA[[#This Row],[País]],IFERROR(Emisiones_CO2_CO2eq_LA[[#This Row],[Industria (kilotoneladas CO₂e)]]-I429,0),0)</f>
        <v>70</v>
      </c>
      <c r="K430" s="5">
        <f>IF(A429=Emisiones_CO2_CO2eq_LA[[#This Row],[País]],IFERROR(((Emisiones_CO2_CO2eq_LA[[#This Row],[Industria (kilotoneladas CO₂e)]]-I429)/I429)*100,0),0)</f>
        <v>22.58064516129032</v>
      </c>
      <c r="L430" s="5">
        <v>5.8371735791090597E-2</v>
      </c>
      <c r="M430">
        <v>141640</v>
      </c>
      <c r="N430">
        <f>IF(A429=Emisiones_CO2_CO2eq_LA[[#This Row],[País]],IFERROR(Emisiones_CO2_CO2eq_LA[[#This Row],[UCTUS (kilotoneladas CO₂e)]]-M429,0),0)</f>
        <v>0</v>
      </c>
      <c r="O430" s="5">
        <f>IF(A429=Emisiones_CO2_CO2eq_LA[[#This Row],[País]],IFERROR(((Emisiones_CO2_CO2eq_LA[[#This Row],[UCTUS (kilotoneladas CO₂e)]]-M429)/M429)*100,0),0)</f>
        <v>0</v>
      </c>
      <c r="P430" s="5">
        <v>21.757296466973798</v>
      </c>
      <c r="Q430">
        <v>0</v>
      </c>
      <c r="R430">
        <f>IF(A429=Emisiones_CO2_CO2eq_LA[[#This Row],[País]],IFERROR(Emisiones_CO2_CO2eq_LA[[#This Row],[Otras Quemas de Combustible (kilotoneladas CO₂e)]]-Q429,0),0)</f>
        <v>0</v>
      </c>
      <c r="S430" s="5">
        <f>IF(A429=Emisiones_CO2_CO2eq_LA[[#This Row],[País]],IFERROR(((Emisiones_CO2_CO2eq_LA[[#This Row],[Otras Quemas de Combustible (kilotoneladas CO₂e)]]-Q429)/Q429)*100,0),0)</f>
        <v>0</v>
      </c>
      <c r="T430" s="6">
        <v>0</v>
      </c>
      <c r="U430">
        <v>4600</v>
      </c>
      <c r="V430">
        <f>IF(A429=Emisiones_CO2_CO2eq_LA[[#This Row],[País]],IFERROR(Emisiones_CO2_CO2eq_LA[[#This Row],[Transporte (kilotoneladas CO₂e)]]-U429,0),0)</f>
        <v>0</v>
      </c>
      <c r="W430" s="5">
        <f>IF(A429=Emisiones_CO2_CO2eq_LA[[#This Row],[País]],IFERROR(((Emisiones_CO2_CO2eq_LA[[#This Row],[Transporte (kilotoneladas CO₂e)]]-U429)/U429)*100,0),0)</f>
        <v>0</v>
      </c>
      <c r="X430" s="5">
        <v>0.70660522273425497</v>
      </c>
      <c r="Y430">
        <v>100</v>
      </c>
      <c r="Z430">
        <f>IF(A429=Emisiones_CO2_CO2eq_LA[[#This Row],[País]],IFERROR(Emisiones_CO2_CO2eq_LA[[#This Row],[Manufactura y Construcción (kilotoneladas CO₂e)]]-Y429,0),0)</f>
        <v>-200</v>
      </c>
      <c r="AA430" s="5">
        <f>IF(A429=Emisiones_CO2_CO2eq_LA[[#This Row],[País]],IFERROR(((Emisiones_CO2_CO2eq_LA[[#This Row],[Manufactura y Construcción (kilotoneladas CO₂e)]]-Y429)/Y429)*100,0),0)</f>
        <v>-66.666666666666657</v>
      </c>
      <c r="AB430" s="5">
        <v>1.53609831029185E-2</v>
      </c>
      <c r="AC430">
        <v>0</v>
      </c>
      <c r="AD430">
        <f>IF(A429=Emisiones_CO2_CO2eq_LA[[#This Row],[País]],IFERROR(Emisiones_CO2_CO2eq_LA[[#This Row],[Emisiones Fugitivas (kilotoneladas CO₂e)]]-AC429,0),0)</f>
        <v>0</v>
      </c>
      <c r="AE430" s="5">
        <f>IF(A429=Emisiones_CO2_CO2eq_LA[[#This Row],[País]],IFERROR(((Emisiones_CO2_CO2eq_LA[[#This Row],[Emisiones Fugitivas (kilotoneladas CO₂e)]]-AC429)/AC429)*100,0),0)</f>
        <v>0</v>
      </c>
      <c r="AF430" s="5">
        <v>0</v>
      </c>
      <c r="AG430">
        <v>0</v>
      </c>
      <c r="AH430">
        <f>IF(A429=Emisiones_CO2_CO2eq_LA[[#This Row],[País]],IFERROR(Emisiones_CO2_CO2eq_LA[[#This Row],[Electricidad y Calor (kilotoneladas CO₂e)]]-AG429,0),0)</f>
        <v>0</v>
      </c>
      <c r="AI430" s="5">
        <f>IF(A429=Emisiones_CO2_CO2eq_LA[[#This Row],[País]],IFERROR(((Emisiones_CO2_CO2eq_LA[[#This Row],[Electricidad y Calor (kilotoneladas CO₂e)]]-AG429)/AG429)*100,0),0)</f>
        <v>0</v>
      </c>
      <c r="AJ430" s="5">
        <v>0</v>
      </c>
    </row>
    <row r="431" spans="1:36" x14ac:dyDescent="0.25">
      <c r="A431" t="s">
        <v>268</v>
      </c>
      <c r="B431" t="s">
        <v>268</v>
      </c>
      <c r="C431" t="s">
        <v>269</v>
      </c>
      <c r="D431">
        <v>2014</v>
      </c>
      <c r="E431">
        <v>200</v>
      </c>
      <c r="F431">
        <f>IF(A430=Emisiones_CO2_CO2eq_LA[[#This Row],[País]],IFERROR(Emisiones_CO2_CO2eq_LA[[#This Row],[Edificios (kilotoneladas CO₂e)]]-E430,0),0)</f>
        <v>0</v>
      </c>
      <c r="G431" s="5">
        <f>IF(A430=Emisiones_CO2_CO2eq_LA[[#This Row],[País]],IFERROR(((Emisiones_CO2_CO2eq_LA[[#This Row],[Edificios (kilotoneladas CO₂e)]]-E430)/E430)*100,0),0)</f>
        <v>0</v>
      </c>
      <c r="H431" s="5">
        <v>3.03030303030303E-2</v>
      </c>
      <c r="I431">
        <v>390</v>
      </c>
      <c r="J431">
        <f>IF(A430=Emisiones_CO2_CO2eq_LA[[#This Row],[País]],IFERROR(Emisiones_CO2_CO2eq_LA[[#This Row],[Industria (kilotoneladas CO₂e)]]-I430,0),0)</f>
        <v>10</v>
      </c>
      <c r="K431" s="5">
        <f>IF(A430=Emisiones_CO2_CO2eq_LA[[#This Row],[País]],IFERROR(((Emisiones_CO2_CO2eq_LA[[#This Row],[Industria (kilotoneladas CO₂e)]]-I430)/I430)*100,0),0)</f>
        <v>2.6315789473684208</v>
      </c>
      <c r="L431" s="5">
        <v>5.9090909090909E-2</v>
      </c>
      <c r="M431">
        <v>141640</v>
      </c>
      <c r="N431">
        <f>IF(A430=Emisiones_CO2_CO2eq_LA[[#This Row],[País]],IFERROR(Emisiones_CO2_CO2eq_LA[[#This Row],[UCTUS (kilotoneladas CO₂e)]]-M430,0),0)</f>
        <v>0</v>
      </c>
      <c r="O431" s="5">
        <f>IF(A430=Emisiones_CO2_CO2eq_LA[[#This Row],[País]],IFERROR(((Emisiones_CO2_CO2eq_LA[[#This Row],[UCTUS (kilotoneladas CO₂e)]]-M430)/M430)*100,0),0)</f>
        <v>0</v>
      </c>
      <c r="P431" s="5">
        <v>21.460606060606001</v>
      </c>
      <c r="Q431">
        <v>0</v>
      </c>
      <c r="R431">
        <f>IF(A430=Emisiones_CO2_CO2eq_LA[[#This Row],[País]],IFERROR(Emisiones_CO2_CO2eq_LA[[#This Row],[Otras Quemas de Combustible (kilotoneladas CO₂e)]]-Q430,0),0)</f>
        <v>0</v>
      </c>
      <c r="S431" s="5">
        <f>IF(A430=Emisiones_CO2_CO2eq_LA[[#This Row],[País]],IFERROR(((Emisiones_CO2_CO2eq_LA[[#This Row],[Otras Quemas de Combustible (kilotoneladas CO₂e)]]-Q430)/Q430)*100,0),0)</f>
        <v>0</v>
      </c>
      <c r="T431" s="6">
        <v>0</v>
      </c>
      <c r="U431">
        <v>4800</v>
      </c>
      <c r="V431">
        <f>IF(A430=Emisiones_CO2_CO2eq_LA[[#This Row],[País]],IFERROR(Emisiones_CO2_CO2eq_LA[[#This Row],[Transporte (kilotoneladas CO₂e)]]-U430,0),0)</f>
        <v>200</v>
      </c>
      <c r="W431" s="5">
        <f>IF(A430=Emisiones_CO2_CO2eq_LA[[#This Row],[País]],IFERROR(((Emisiones_CO2_CO2eq_LA[[#This Row],[Transporte (kilotoneladas CO₂e)]]-U430)/U430)*100,0),0)</f>
        <v>4.3478260869565215</v>
      </c>
      <c r="X431" s="5">
        <v>0.72727272727272696</v>
      </c>
      <c r="Y431">
        <v>100</v>
      </c>
      <c r="Z431">
        <f>IF(A430=Emisiones_CO2_CO2eq_LA[[#This Row],[País]],IFERROR(Emisiones_CO2_CO2eq_LA[[#This Row],[Manufactura y Construcción (kilotoneladas CO₂e)]]-Y430,0),0)</f>
        <v>0</v>
      </c>
      <c r="AA431" s="5">
        <f>IF(A430=Emisiones_CO2_CO2eq_LA[[#This Row],[País]],IFERROR(((Emisiones_CO2_CO2eq_LA[[#This Row],[Manufactura y Construcción (kilotoneladas CO₂e)]]-Y430)/Y430)*100,0),0)</f>
        <v>0</v>
      </c>
      <c r="AB431" s="5">
        <v>1.51515151515151E-2</v>
      </c>
      <c r="AC431">
        <v>0</v>
      </c>
      <c r="AD431">
        <f>IF(A430=Emisiones_CO2_CO2eq_LA[[#This Row],[País]],IFERROR(Emisiones_CO2_CO2eq_LA[[#This Row],[Emisiones Fugitivas (kilotoneladas CO₂e)]]-AC430,0),0)</f>
        <v>0</v>
      </c>
      <c r="AE431" s="5">
        <f>IF(A430=Emisiones_CO2_CO2eq_LA[[#This Row],[País]],IFERROR(((Emisiones_CO2_CO2eq_LA[[#This Row],[Emisiones Fugitivas (kilotoneladas CO₂e)]]-AC430)/AC430)*100,0),0)</f>
        <v>0</v>
      </c>
      <c r="AF431" s="5">
        <v>0</v>
      </c>
      <c r="AG431">
        <v>0</v>
      </c>
      <c r="AH431">
        <f>IF(A430=Emisiones_CO2_CO2eq_LA[[#This Row],[País]],IFERROR(Emisiones_CO2_CO2eq_LA[[#This Row],[Electricidad y Calor (kilotoneladas CO₂e)]]-AG430,0),0)</f>
        <v>0</v>
      </c>
      <c r="AI431" s="5">
        <f>IF(A430=Emisiones_CO2_CO2eq_LA[[#This Row],[País]],IFERROR(((Emisiones_CO2_CO2eq_LA[[#This Row],[Electricidad y Calor (kilotoneladas CO₂e)]]-AG430)/AG430)*100,0),0)</f>
        <v>0</v>
      </c>
      <c r="AJ431" s="5">
        <v>0</v>
      </c>
    </row>
    <row r="432" spans="1:36" x14ac:dyDescent="0.25">
      <c r="A432" t="s">
        <v>268</v>
      </c>
      <c r="B432" t="s">
        <v>268</v>
      </c>
      <c r="C432" t="s">
        <v>269</v>
      </c>
      <c r="D432">
        <v>2015</v>
      </c>
      <c r="E432">
        <v>200</v>
      </c>
      <c r="F432">
        <f>IF(A431=Emisiones_CO2_CO2eq_LA[[#This Row],[País]],IFERROR(Emisiones_CO2_CO2eq_LA[[#This Row],[Edificios (kilotoneladas CO₂e)]]-E431,0),0)</f>
        <v>0</v>
      </c>
      <c r="G432" s="5">
        <f>IF(A431=Emisiones_CO2_CO2eq_LA[[#This Row],[País]],IFERROR(((Emisiones_CO2_CO2eq_LA[[#This Row],[Edificios (kilotoneladas CO₂e)]]-E431)/E431)*100,0),0)</f>
        <v>0</v>
      </c>
      <c r="H432" s="5">
        <v>2.9899835550904402E-2</v>
      </c>
      <c r="I432">
        <v>470</v>
      </c>
      <c r="J432">
        <f>IF(A431=Emisiones_CO2_CO2eq_LA[[#This Row],[País]],IFERROR(Emisiones_CO2_CO2eq_LA[[#This Row],[Industria (kilotoneladas CO₂e)]]-I431,0),0)</f>
        <v>80</v>
      </c>
      <c r="K432" s="5">
        <f>IF(A431=Emisiones_CO2_CO2eq_LA[[#This Row],[País]],IFERROR(((Emisiones_CO2_CO2eq_LA[[#This Row],[Industria (kilotoneladas CO₂e)]]-I431)/I431)*100,0),0)</f>
        <v>20.512820512820511</v>
      </c>
      <c r="L432" s="5">
        <v>7.0264613544625501E-2</v>
      </c>
      <c r="M432">
        <v>141640</v>
      </c>
      <c r="N432">
        <f>IF(A431=Emisiones_CO2_CO2eq_LA[[#This Row],[País]],IFERROR(Emisiones_CO2_CO2eq_LA[[#This Row],[UCTUS (kilotoneladas CO₂e)]]-M431,0),0)</f>
        <v>0</v>
      </c>
      <c r="O432" s="5">
        <f>IF(A431=Emisiones_CO2_CO2eq_LA[[#This Row],[País]],IFERROR(((Emisiones_CO2_CO2eq_LA[[#This Row],[UCTUS (kilotoneladas CO₂e)]]-M431)/M431)*100,0),0)</f>
        <v>0</v>
      </c>
      <c r="P432" s="5">
        <v>21.1750635371505</v>
      </c>
      <c r="Q432">
        <v>0</v>
      </c>
      <c r="R432">
        <f>IF(A431=Emisiones_CO2_CO2eq_LA[[#This Row],[País]],IFERROR(Emisiones_CO2_CO2eq_LA[[#This Row],[Otras Quemas de Combustible (kilotoneladas CO₂e)]]-Q431,0),0)</f>
        <v>0</v>
      </c>
      <c r="S432" s="5">
        <f>IF(A431=Emisiones_CO2_CO2eq_LA[[#This Row],[País]],IFERROR(((Emisiones_CO2_CO2eq_LA[[#This Row],[Otras Quemas de Combustible (kilotoneladas CO₂e)]]-Q431)/Q431)*100,0),0)</f>
        <v>0</v>
      </c>
      <c r="T432" s="6">
        <v>0</v>
      </c>
      <c r="U432">
        <v>5300</v>
      </c>
      <c r="V432">
        <f>IF(A431=Emisiones_CO2_CO2eq_LA[[#This Row],[País]],IFERROR(Emisiones_CO2_CO2eq_LA[[#This Row],[Transporte (kilotoneladas CO₂e)]]-U431,0),0)</f>
        <v>500</v>
      </c>
      <c r="W432" s="5">
        <f>IF(A431=Emisiones_CO2_CO2eq_LA[[#This Row],[País]],IFERROR(((Emisiones_CO2_CO2eq_LA[[#This Row],[Transporte (kilotoneladas CO₂e)]]-U431)/U431)*100,0),0)</f>
        <v>10.416666666666668</v>
      </c>
      <c r="X432" s="5">
        <v>0.79234564209896796</v>
      </c>
      <c r="Y432">
        <v>200</v>
      </c>
      <c r="Z432">
        <f>IF(A431=Emisiones_CO2_CO2eq_LA[[#This Row],[País]],IFERROR(Emisiones_CO2_CO2eq_LA[[#This Row],[Manufactura y Construcción (kilotoneladas CO₂e)]]-Y431,0),0)</f>
        <v>100</v>
      </c>
      <c r="AA432" s="5">
        <f>IF(A431=Emisiones_CO2_CO2eq_LA[[#This Row],[País]],IFERROR(((Emisiones_CO2_CO2eq_LA[[#This Row],[Manufactura y Construcción (kilotoneladas CO₂e)]]-Y431)/Y431)*100,0),0)</f>
        <v>100</v>
      </c>
      <c r="AB432" s="5">
        <v>2.9899835550904402E-2</v>
      </c>
      <c r="AC432">
        <v>0</v>
      </c>
      <c r="AD432">
        <f>IF(A431=Emisiones_CO2_CO2eq_LA[[#This Row],[País]],IFERROR(Emisiones_CO2_CO2eq_LA[[#This Row],[Emisiones Fugitivas (kilotoneladas CO₂e)]]-AC431,0),0)</f>
        <v>0</v>
      </c>
      <c r="AE432" s="5">
        <f>IF(A431=Emisiones_CO2_CO2eq_LA[[#This Row],[País]],IFERROR(((Emisiones_CO2_CO2eq_LA[[#This Row],[Emisiones Fugitivas (kilotoneladas CO₂e)]]-AC431)/AC431)*100,0),0)</f>
        <v>0</v>
      </c>
      <c r="AF432" s="5">
        <v>0</v>
      </c>
      <c r="AG432">
        <v>0</v>
      </c>
      <c r="AH432">
        <f>IF(A431=Emisiones_CO2_CO2eq_LA[[#This Row],[País]],IFERROR(Emisiones_CO2_CO2eq_LA[[#This Row],[Electricidad y Calor (kilotoneladas CO₂e)]]-AG431,0),0)</f>
        <v>0</v>
      </c>
      <c r="AI432" s="5">
        <f>IF(A431=Emisiones_CO2_CO2eq_LA[[#This Row],[País]],IFERROR(((Emisiones_CO2_CO2eq_LA[[#This Row],[Electricidad y Calor (kilotoneladas CO₂e)]]-AG431)/AG431)*100,0),0)</f>
        <v>0</v>
      </c>
      <c r="AJ432" s="5">
        <v>0</v>
      </c>
    </row>
    <row r="433" spans="1:36" x14ac:dyDescent="0.25">
      <c r="A433" t="s">
        <v>268</v>
      </c>
      <c r="B433" t="s">
        <v>268</v>
      </c>
      <c r="C433" t="s">
        <v>269</v>
      </c>
      <c r="D433">
        <v>2016</v>
      </c>
      <c r="E433">
        <v>200</v>
      </c>
      <c r="F433">
        <f>IF(A432=Emisiones_CO2_CO2eq_LA[[#This Row],[País]],IFERROR(Emisiones_CO2_CO2eq_LA[[#This Row],[Edificios (kilotoneladas CO₂e)]]-E432,0),0)</f>
        <v>0</v>
      </c>
      <c r="G433" s="5">
        <f>IF(A432=Emisiones_CO2_CO2eq_LA[[#This Row],[País]],IFERROR(((Emisiones_CO2_CO2eq_LA[[#This Row],[Edificios (kilotoneladas CO₂e)]]-E432)/E432)*100,0),0)</f>
        <v>0</v>
      </c>
      <c r="H433" s="5">
        <v>2.9507229271171401E-2</v>
      </c>
      <c r="I433">
        <v>470</v>
      </c>
      <c r="J433">
        <f>IF(A432=Emisiones_CO2_CO2eq_LA[[#This Row],[País]],IFERROR(Emisiones_CO2_CO2eq_LA[[#This Row],[Industria (kilotoneladas CO₂e)]]-I432,0),0)</f>
        <v>0</v>
      </c>
      <c r="K433" s="5">
        <f>IF(A432=Emisiones_CO2_CO2eq_LA[[#This Row],[País]],IFERROR(((Emisiones_CO2_CO2eq_LA[[#This Row],[Industria (kilotoneladas CO₂e)]]-I432)/I432)*100,0),0)</f>
        <v>0</v>
      </c>
      <c r="L433" s="5">
        <v>6.9341988787252798E-2</v>
      </c>
      <c r="M433">
        <v>141640</v>
      </c>
      <c r="N433">
        <f>IF(A432=Emisiones_CO2_CO2eq_LA[[#This Row],[País]],IFERROR(Emisiones_CO2_CO2eq_LA[[#This Row],[UCTUS (kilotoneladas CO₂e)]]-M432,0),0)</f>
        <v>0</v>
      </c>
      <c r="O433" s="5">
        <f>IF(A432=Emisiones_CO2_CO2eq_LA[[#This Row],[País]],IFERROR(((Emisiones_CO2_CO2eq_LA[[#This Row],[UCTUS (kilotoneladas CO₂e)]]-M432)/M432)*100,0),0)</f>
        <v>0</v>
      </c>
      <c r="P433" s="5">
        <v>20.897019769843599</v>
      </c>
      <c r="Q433">
        <v>0</v>
      </c>
      <c r="R433">
        <f>IF(A432=Emisiones_CO2_CO2eq_LA[[#This Row],[País]],IFERROR(Emisiones_CO2_CO2eq_LA[[#This Row],[Otras Quemas de Combustible (kilotoneladas CO₂e)]]-Q432,0),0)</f>
        <v>0</v>
      </c>
      <c r="S433" s="5">
        <f>IF(A432=Emisiones_CO2_CO2eq_LA[[#This Row],[País]],IFERROR(((Emisiones_CO2_CO2eq_LA[[#This Row],[Otras Quemas de Combustible (kilotoneladas CO₂e)]]-Q432)/Q432)*100,0),0)</f>
        <v>0</v>
      </c>
      <c r="T433" s="6">
        <v>0</v>
      </c>
      <c r="U433">
        <v>6000</v>
      </c>
      <c r="V433">
        <f>IF(A432=Emisiones_CO2_CO2eq_LA[[#This Row],[País]],IFERROR(Emisiones_CO2_CO2eq_LA[[#This Row],[Transporte (kilotoneladas CO₂e)]]-U432,0),0)</f>
        <v>700</v>
      </c>
      <c r="W433" s="5">
        <f>IF(A432=Emisiones_CO2_CO2eq_LA[[#This Row],[País]],IFERROR(((Emisiones_CO2_CO2eq_LA[[#This Row],[Transporte (kilotoneladas CO₂e)]]-U432)/U432)*100,0),0)</f>
        <v>13.20754716981132</v>
      </c>
      <c r="X433" s="5">
        <v>0.88521687813514305</v>
      </c>
      <c r="Y433">
        <v>200</v>
      </c>
      <c r="Z433">
        <f>IF(A432=Emisiones_CO2_CO2eq_LA[[#This Row],[País]],IFERROR(Emisiones_CO2_CO2eq_LA[[#This Row],[Manufactura y Construcción (kilotoneladas CO₂e)]]-Y432,0),0)</f>
        <v>0</v>
      </c>
      <c r="AA433" s="5">
        <f>IF(A432=Emisiones_CO2_CO2eq_LA[[#This Row],[País]],IFERROR(((Emisiones_CO2_CO2eq_LA[[#This Row],[Manufactura y Construcción (kilotoneladas CO₂e)]]-Y432)/Y432)*100,0),0)</f>
        <v>0</v>
      </c>
      <c r="AB433" s="5">
        <v>2.9507229271171401E-2</v>
      </c>
      <c r="AC433">
        <v>0</v>
      </c>
      <c r="AD433">
        <f>IF(A432=Emisiones_CO2_CO2eq_LA[[#This Row],[País]],IFERROR(Emisiones_CO2_CO2eq_LA[[#This Row],[Emisiones Fugitivas (kilotoneladas CO₂e)]]-AC432,0),0)</f>
        <v>0</v>
      </c>
      <c r="AE433" s="5">
        <f>IF(A432=Emisiones_CO2_CO2eq_LA[[#This Row],[País]],IFERROR(((Emisiones_CO2_CO2eq_LA[[#This Row],[Emisiones Fugitivas (kilotoneladas CO₂e)]]-AC432)/AC432)*100,0),0)</f>
        <v>0</v>
      </c>
      <c r="AF433" s="5">
        <v>0</v>
      </c>
      <c r="AG433">
        <v>0</v>
      </c>
      <c r="AH433">
        <f>IF(A432=Emisiones_CO2_CO2eq_LA[[#This Row],[País]],IFERROR(Emisiones_CO2_CO2eq_LA[[#This Row],[Electricidad y Calor (kilotoneladas CO₂e)]]-AG432,0),0)</f>
        <v>0</v>
      </c>
      <c r="AI433" s="5">
        <f>IF(A432=Emisiones_CO2_CO2eq_LA[[#This Row],[País]],IFERROR(((Emisiones_CO2_CO2eq_LA[[#This Row],[Electricidad y Calor (kilotoneladas CO₂e)]]-AG432)/AG432)*100,0),0)</f>
        <v>0</v>
      </c>
      <c r="AJ433" s="5">
        <v>0</v>
      </c>
    </row>
    <row r="434" spans="1:36" x14ac:dyDescent="0.25">
      <c r="A434" t="s">
        <v>270</v>
      </c>
      <c r="B434" t="s">
        <v>467</v>
      </c>
      <c r="C434" t="s">
        <v>271</v>
      </c>
      <c r="D434">
        <v>1990</v>
      </c>
      <c r="E434">
        <v>3300</v>
      </c>
      <c r="F434">
        <f>IF(A433=Emisiones_CO2_CO2eq_LA[[#This Row],[País]],IFERROR(Emisiones_CO2_CO2eq_LA[[#This Row],[Edificios (kilotoneladas CO₂e)]]-E433,0),0)</f>
        <v>0</v>
      </c>
      <c r="G434" s="5">
        <f>IF(A433=Emisiones_CO2_CO2eq_LA[[#This Row],[País]],IFERROR(((Emisiones_CO2_CO2eq_LA[[#This Row],[Edificios (kilotoneladas CO₂e)]]-E433)/E433)*100,0),0)</f>
        <v>0</v>
      </c>
      <c r="H434" s="5">
        <v>0.14951746635856999</v>
      </c>
      <c r="I434">
        <v>990</v>
      </c>
      <c r="J434">
        <f>IF(A433=Emisiones_CO2_CO2eq_LA[[#This Row],[País]],IFERROR(Emisiones_CO2_CO2eq_LA[[#This Row],[Industria (kilotoneladas CO₂e)]]-I433,0),0)</f>
        <v>0</v>
      </c>
      <c r="K434" s="5">
        <f>IF(A433=Emisiones_CO2_CO2eq_LA[[#This Row],[País]],IFERROR(((Emisiones_CO2_CO2eq_LA[[#This Row],[Industria (kilotoneladas CO₂e)]]-I433)/I433)*100,0),0)</f>
        <v>0</v>
      </c>
      <c r="L434" s="5">
        <v>4.4855239907571003E-2</v>
      </c>
      <c r="M434">
        <v>43880</v>
      </c>
      <c r="N434">
        <f>IF(A433=Emisiones_CO2_CO2eq_LA[[#This Row],[País]],IFERROR(Emisiones_CO2_CO2eq_LA[[#This Row],[UCTUS (kilotoneladas CO₂e)]]-M433,0),0)</f>
        <v>0</v>
      </c>
      <c r="O434" s="5">
        <f>IF(A433=Emisiones_CO2_CO2eq_LA[[#This Row],[País]],IFERROR(((Emisiones_CO2_CO2eq_LA[[#This Row],[UCTUS (kilotoneladas CO₂e)]]-M433)/M433)*100,0),0)</f>
        <v>0</v>
      </c>
      <c r="P434" s="5">
        <v>1.9881292193375899</v>
      </c>
      <c r="Q434">
        <v>600</v>
      </c>
      <c r="R434">
        <f>IF(A433=Emisiones_CO2_CO2eq_LA[[#This Row],[País]],IFERROR(Emisiones_CO2_CO2eq_LA[[#This Row],[Otras Quemas de Combustible (kilotoneladas CO₂e)]]-Q433,0),0)</f>
        <v>0</v>
      </c>
      <c r="S434" s="5">
        <f>IF(A433=Emisiones_CO2_CO2eq_LA[[#This Row],[País]],IFERROR(((Emisiones_CO2_CO2eq_LA[[#This Row],[Otras Quemas de Combustible (kilotoneladas CO₂e)]]-Q433)/Q433)*100,0),0)</f>
        <v>0</v>
      </c>
      <c r="T434" s="5">
        <v>0.03</v>
      </c>
      <c r="U434">
        <v>7100</v>
      </c>
      <c r="V434">
        <f>IF(A433=Emisiones_CO2_CO2eq_LA[[#This Row],[País]],IFERROR(Emisiones_CO2_CO2eq_LA[[#This Row],[Transporte (kilotoneladas CO₂e)]]-U433,0),0)</f>
        <v>0</v>
      </c>
      <c r="W434" s="5">
        <f>IF(A433=Emisiones_CO2_CO2eq_LA[[#This Row],[País]],IFERROR(((Emisiones_CO2_CO2eq_LA[[#This Row],[Transporte (kilotoneladas CO₂e)]]-U433)/U433)*100,0),0)</f>
        <v>0</v>
      </c>
      <c r="X434" s="5">
        <v>0.32168909428662001</v>
      </c>
      <c r="Y434">
        <v>4099.99999999999</v>
      </c>
      <c r="Z434">
        <f>IF(A433=Emisiones_CO2_CO2eq_LA[[#This Row],[País]],IFERROR(Emisiones_CO2_CO2eq_LA[[#This Row],[Manufactura y Construcción (kilotoneladas CO₂e)]]-Y433,0),0)</f>
        <v>0</v>
      </c>
      <c r="AA434" s="5">
        <f>IF(A433=Emisiones_CO2_CO2eq_LA[[#This Row],[País]],IFERROR(((Emisiones_CO2_CO2eq_LA[[#This Row],[Manufactura y Construcción (kilotoneladas CO₂e)]]-Y433)/Y433)*100,0),0)</f>
        <v>0</v>
      </c>
      <c r="AB434" s="5">
        <v>0.18576412486973801</v>
      </c>
      <c r="AC434">
        <v>490</v>
      </c>
      <c r="AD434">
        <f>IF(A433=Emisiones_CO2_CO2eq_LA[[#This Row],[País]],IFERROR(Emisiones_CO2_CO2eq_LA[[#This Row],[Emisiones Fugitivas (kilotoneladas CO₂e)]]-AC433,0),0)</f>
        <v>0</v>
      </c>
      <c r="AE434" s="5">
        <f>IF(A433=Emisiones_CO2_CO2eq_LA[[#This Row],[País]],IFERROR(((Emisiones_CO2_CO2eq_LA[[#This Row],[Emisiones Fugitivas (kilotoneladas CO₂e)]]-AC433)/AC433)*100,0),0)</f>
        <v>0</v>
      </c>
      <c r="AF434" s="5">
        <v>2.22010783380907E-2</v>
      </c>
      <c r="AG434">
        <v>3900</v>
      </c>
      <c r="AH434">
        <f>IF(A433=Emisiones_CO2_CO2eq_LA[[#This Row],[País]],IFERROR(Emisiones_CO2_CO2eq_LA[[#This Row],[Electricidad y Calor (kilotoneladas CO₂e)]]-AG433,0),0)</f>
        <v>0</v>
      </c>
      <c r="AI434" s="5">
        <f>IF(A433=Emisiones_CO2_CO2eq_LA[[#This Row],[País]],IFERROR(((Emisiones_CO2_CO2eq_LA[[#This Row],[Electricidad y Calor (kilotoneladas CO₂e)]]-AG433)/AG433)*100,0),0)</f>
        <v>0</v>
      </c>
      <c r="AJ434" s="5">
        <v>0.176702460241946</v>
      </c>
    </row>
    <row r="435" spans="1:36" x14ac:dyDescent="0.25">
      <c r="A435" t="s">
        <v>270</v>
      </c>
      <c r="B435" t="s">
        <v>467</v>
      </c>
      <c r="C435" t="s">
        <v>271</v>
      </c>
      <c r="D435">
        <v>1991</v>
      </c>
      <c r="E435">
        <v>3100</v>
      </c>
      <c r="F435">
        <f>IF(A434=Emisiones_CO2_CO2eq_LA[[#This Row],[País]],IFERROR(Emisiones_CO2_CO2eq_LA[[#This Row],[Edificios (kilotoneladas CO₂e)]]-E434,0),0)</f>
        <v>-200</v>
      </c>
      <c r="G435" s="5">
        <f>IF(A434=Emisiones_CO2_CO2eq_LA[[#This Row],[País]],IFERROR(((Emisiones_CO2_CO2eq_LA[[#This Row],[Edificios (kilotoneladas CO₂e)]]-E434)/E434)*100,0),0)</f>
        <v>-6.0606060606060606</v>
      </c>
      <c r="H435" s="5">
        <v>0.13764319332208499</v>
      </c>
      <c r="I435">
        <v>990</v>
      </c>
      <c r="J435">
        <f>IF(A434=Emisiones_CO2_CO2eq_LA[[#This Row],[País]],IFERROR(Emisiones_CO2_CO2eq_LA[[#This Row],[Industria (kilotoneladas CO₂e)]]-I434,0),0)</f>
        <v>0</v>
      </c>
      <c r="K435" s="5">
        <f>IF(A434=Emisiones_CO2_CO2eq_LA[[#This Row],[País]],IFERROR(((Emisiones_CO2_CO2eq_LA[[#This Row],[Industria (kilotoneladas CO₂e)]]-I434)/I434)*100,0),0)</f>
        <v>0</v>
      </c>
      <c r="L435" s="5">
        <v>4.3957019802859397E-2</v>
      </c>
      <c r="M435">
        <v>43880</v>
      </c>
      <c r="N435">
        <f>IF(A434=Emisiones_CO2_CO2eq_LA[[#This Row],[País]],IFERROR(Emisiones_CO2_CO2eq_LA[[#This Row],[UCTUS (kilotoneladas CO₂e)]]-M434,0),0)</f>
        <v>0</v>
      </c>
      <c r="O435" s="5">
        <f>IF(A434=Emisiones_CO2_CO2eq_LA[[#This Row],[País]],IFERROR(((Emisiones_CO2_CO2eq_LA[[#This Row],[UCTUS (kilotoneladas CO₂e)]]-M434)/M434)*100,0),0)</f>
        <v>0</v>
      </c>
      <c r="P435" s="5">
        <v>1.9483172009590599</v>
      </c>
      <c r="Q435">
        <v>800</v>
      </c>
      <c r="R435">
        <f>IF(A434=Emisiones_CO2_CO2eq_LA[[#This Row],[País]],IFERROR(Emisiones_CO2_CO2eq_LA[[#This Row],[Otras Quemas de Combustible (kilotoneladas CO₂e)]]-Q434,0),0)</f>
        <v>200</v>
      </c>
      <c r="S435" s="5">
        <f>IF(A434=Emisiones_CO2_CO2eq_LA[[#This Row],[País]],IFERROR(((Emisiones_CO2_CO2eq_LA[[#This Row],[Otras Quemas de Combustible (kilotoneladas CO₂e)]]-Q434)/Q434)*100,0),0)</f>
        <v>33.333333333333329</v>
      </c>
      <c r="T435" s="5">
        <v>0.04</v>
      </c>
      <c r="U435">
        <v>6400</v>
      </c>
      <c r="V435">
        <f>IF(A434=Emisiones_CO2_CO2eq_LA[[#This Row],[País]],IFERROR(Emisiones_CO2_CO2eq_LA[[#This Row],[Transporte (kilotoneladas CO₂e)]]-U434,0),0)</f>
        <v>-700</v>
      </c>
      <c r="W435" s="5">
        <f>IF(A434=Emisiones_CO2_CO2eq_LA[[#This Row],[País]],IFERROR(((Emisiones_CO2_CO2eq_LA[[#This Row],[Transporte (kilotoneladas CO₂e)]]-U434)/U434)*100,0),0)</f>
        <v>-9.8591549295774641</v>
      </c>
      <c r="X435" s="5">
        <v>0.28416659266494898</v>
      </c>
      <c r="Y435">
        <v>4600</v>
      </c>
      <c r="Z435">
        <f>IF(A434=Emisiones_CO2_CO2eq_LA[[#This Row],[País]],IFERROR(Emisiones_CO2_CO2eq_LA[[#This Row],[Manufactura y Construcción (kilotoneladas CO₂e)]]-Y434,0),0)</f>
        <v>500.00000000001</v>
      </c>
      <c r="AA435" s="5">
        <f>IF(A434=Emisiones_CO2_CO2eq_LA[[#This Row],[País]],IFERROR(((Emisiones_CO2_CO2eq_LA[[#This Row],[Manufactura y Construcción (kilotoneladas CO₂e)]]-Y434)/Y434)*100,0),0)</f>
        <v>12.195121951219786</v>
      </c>
      <c r="AB435" s="5">
        <v>0.20424473847793201</v>
      </c>
      <c r="AC435">
        <v>220</v>
      </c>
      <c r="AD435">
        <f>IF(A434=Emisiones_CO2_CO2eq_LA[[#This Row],[País]],IFERROR(Emisiones_CO2_CO2eq_LA[[#This Row],[Emisiones Fugitivas (kilotoneladas CO₂e)]]-AC434,0),0)</f>
        <v>-270</v>
      </c>
      <c r="AE435" s="5">
        <f>IF(A434=Emisiones_CO2_CO2eq_LA[[#This Row],[País]],IFERROR(((Emisiones_CO2_CO2eq_LA[[#This Row],[Emisiones Fugitivas (kilotoneladas CO₂e)]]-AC434)/AC434)*100,0),0)</f>
        <v>-55.102040816326522</v>
      </c>
      <c r="AF435" s="5">
        <v>9.7682266228576505E-3</v>
      </c>
      <c r="AG435">
        <v>3500</v>
      </c>
      <c r="AH435">
        <f>IF(A434=Emisiones_CO2_CO2eq_LA[[#This Row],[País]],IFERROR(Emisiones_CO2_CO2eq_LA[[#This Row],[Electricidad y Calor (kilotoneladas CO₂e)]]-AG434,0),0)</f>
        <v>-400</v>
      </c>
      <c r="AI435" s="5">
        <f>IF(A434=Emisiones_CO2_CO2eq_LA[[#This Row],[País]],IFERROR(((Emisiones_CO2_CO2eq_LA[[#This Row],[Electricidad y Calor (kilotoneladas CO₂e)]]-AG434)/AG434)*100,0),0)</f>
        <v>-10.256410256410255</v>
      </c>
      <c r="AJ435" s="5">
        <v>0.155403605363644</v>
      </c>
    </row>
    <row r="436" spans="1:36" x14ac:dyDescent="0.25">
      <c r="A436" t="s">
        <v>270</v>
      </c>
      <c r="B436" t="s">
        <v>467</v>
      </c>
      <c r="C436" t="s">
        <v>271</v>
      </c>
      <c r="D436">
        <v>1992</v>
      </c>
      <c r="E436">
        <v>3200</v>
      </c>
      <c r="F436">
        <f>IF(A435=Emisiones_CO2_CO2eq_LA[[#This Row],[País]],IFERROR(Emisiones_CO2_CO2eq_LA[[#This Row],[Edificios (kilotoneladas CO₂e)]]-E435,0),0)</f>
        <v>100</v>
      </c>
      <c r="G436" s="5">
        <f>IF(A435=Emisiones_CO2_CO2eq_LA[[#This Row],[País]],IFERROR(((Emisiones_CO2_CO2eq_LA[[#This Row],[Edificios (kilotoneladas CO₂e)]]-E435)/E435)*100,0),0)</f>
        <v>3.225806451612903</v>
      </c>
      <c r="H436" s="5">
        <v>0.13933034353637799</v>
      </c>
      <c r="I436">
        <v>940</v>
      </c>
      <c r="J436">
        <f>IF(A435=Emisiones_CO2_CO2eq_LA[[#This Row],[País]],IFERROR(Emisiones_CO2_CO2eq_LA[[#This Row],[Industria (kilotoneladas CO₂e)]]-I435,0),0)</f>
        <v>-50</v>
      </c>
      <c r="K436" s="5">
        <f>IF(A435=Emisiones_CO2_CO2eq_LA[[#This Row],[País]],IFERROR(((Emisiones_CO2_CO2eq_LA[[#This Row],[Industria (kilotoneladas CO₂e)]]-I435)/I435)*100,0),0)</f>
        <v>-5.0505050505050502</v>
      </c>
      <c r="L436" s="5">
        <v>4.0928288413811097E-2</v>
      </c>
      <c r="M436">
        <v>43880</v>
      </c>
      <c r="N436">
        <f>IF(A435=Emisiones_CO2_CO2eq_LA[[#This Row],[País]],IFERROR(Emisiones_CO2_CO2eq_LA[[#This Row],[UCTUS (kilotoneladas CO₂e)]]-M435,0),0)</f>
        <v>0</v>
      </c>
      <c r="O436" s="5">
        <f>IF(A435=Emisiones_CO2_CO2eq_LA[[#This Row],[País]],IFERROR(((Emisiones_CO2_CO2eq_LA[[#This Row],[UCTUS (kilotoneladas CO₂e)]]-M435)/M435)*100,0),0)</f>
        <v>0</v>
      </c>
      <c r="P436" s="5">
        <v>1.9105673357425801</v>
      </c>
      <c r="Q436">
        <v>1100</v>
      </c>
      <c r="R436">
        <f>IF(A435=Emisiones_CO2_CO2eq_LA[[#This Row],[País]],IFERROR(Emisiones_CO2_CO2eq_LA[[#This Row],[Otras Quemas de Combustible (kilotoneladas CO₂e)]]-Q435,0),0)</f>
        <v>300</v>
      </c>
      <c r="S436" s="5">
        <f>IF(A435=Emisiones_CO2_CO2eq_LA[[#This Row],[País]],IFERROR(((Emisiones_CO2_CO2eq_LA[[#This Row],[Otras Quemas de Combustible (kilotoneladas CO₂e)]]-Q435)/Q435)*100,0),0)</f>
        <v>37.5</v>
      </c>
      <c r="T436" s="5">
        <v>0.05</v>
      </c>
      <c r="U436">
        <v>6900</v>
      </c>
      <c r="V436">
        <f>IF(A435=Emisiones_CO2_CO2eq_LA[[#This Row],[País]],IFERROR(Emisiones_CO2_CO2eq_LA[[#This Row],[Transporte (kilotoneladas CO₂e)]]-U435,0),0)</f>
        <v>500</v>
      </c>
      <c r="W436" s="5">
        <f>IF(A435=Emisiones_CO2_CO2eq_LA[[#This Row],[País]],IFERROR(((Emisiones_CO2_CO2eq_LA[[#This Row],[Transporte (kilotoneladas CO₂e)]]-U435)/U435)*100,0),0)</f>
        <v>7.8125</v>
      </c>
      <c r="X436" s="5">
        <v>0.30043105325031499</v>
      </c>
      <c r="Y436">
        <v>4200</v>
      </c>
      <c r="Z436">
        <f>IF(A435=Emisiones_CO2_CO2eq_LA[[#This Row],[País]],IFERROR(Emisiones_CO2_CO2eq_LA[[#This Row],[Manufactura y Construcción (kilotoneladas CO₂e)]]-Y435,0),0)</f>
        <v>-400</v>
      </c>
      <c r="AA436" s="5">
        <f>IF(A435=Emisiones_CO2_CO2eq_LA[[#This Row],[País]],IFERROR(((Emisiones_CO2_CO2eq_LA[[#This Row],[Manufactura y Construcción (kilotoneladas CO₂e)]]-Y435)/Y435)*100,0),0)</f>
        <v>-8.695652173913043</v>
      </c>
      <c r="AB436" s="5">
        <v>0.18287107589149601</v>
      </c>
      <c r="AC436">
        <v>380</v>
      </c>
      <c r="AD436">
        <f>IF(A435=Emisiones_CO2_CO2eq_LA[[#This Row],[País]],IFERROR(Emisiones_CO2_CO2eq_LA[[#This Row],[Emisiones Fugitivas (kilotoneladas CO₂e)]]-AC435,0),0)</f>
        <v>160</v>
      </c>
      <c r="AE436" s="5">
        <f>IF(A435=Emisiones_CO2_CO2eq_LA[[#This Row],[País]],IFERROR(((Emisiones_CO2_CO2eq_LA[[#This Row],[Emisiones Fugitivas (kilotoneladas CO₂e)]]-AC435)/AC435)*100,0),0)</f>
        <v>72.727272727272734</v>
      </c>
      <c r="AF436" s="5">
        <v>1.6545478294944901E-2</v>
      </c>
      <c r="AG436">
        <v>4099.99999999999</v>
      </c>
      <c r="AH436">
        <f>IF(A435=Emisiones_CO2_CO2eq_LA[[#This Row],[País]],IFERROR(Emisiones_CO2_CO2eq_LA[[#This Row],[Electricidad y Calor (kilotoneladas CO₂e)]]-AG435,0),0)</f>
        <v>599.99999999999</v>
      </c>
      <c r="AI436" s="5">
        <f>IF(A435=Emisiones_CO2_CO2eq_LA[[#This Row],[País]],IFERROR(((Emisiones_CO2_CO2eq_LA[[#This Row],[Electricidad y Calor (kilotoneladas CO₂e)]]-AG435)/AG435)*100,0),0)</f>
        <v>17.142857142856858</v>
      </c>
      <c r="AJ436" s="5">
        <v>0.178517002655984</v>
      </c>
    </row>
    <row r="437" spans="1:36" x14ac:dyDescent="0.25">
      <c r="A437" t="s">
        <v>270</v>
      </c>
      <c r="B437" t="s">
        <v>467</v>
      </c>
      <c r="C437" t="s">
        <v>271</v>
      </c>
      <c r="D437">
        <v>1993</v>
      </c>
      <c r="E437">
        <v>2800</v>
      </c>
      <c r="F437">
        <f>IF(A436=Emisiones_CO2_CO2eq_LA[[#This Row],[País]],IFERROR(Emisiones_CO2_CO2eq_LA[[#This Row],[Edificios (kilotoneladas CO₂e)]]-E436,0),0)</f>
        <v>-400</v>
      </c>
      <c r="G437" s="5">
        <f>IF(A436=Emisiones_CO2_CO2eq_LA[[#This Row],[País]],IFERROR(((Emisiones_CO2_CO2eq_LA[[#This Row],[Edificios (kilotoneladas CO₂e)]]-E436)/E436)*100,0),0)</f>
        <v>-12.5</v>
      </c>
      <c r="H437" s="5">
        <v>0.119617224880382</v>
      </c>
      <c r="I437">
        <v>1130</v>
      </c>
      <c r="J437">
        <f>IF(A436=Emisiones_CO2_CO2eq_LA[[#This Row],[País]],IFERROR(Emisiones_CO2_CO2eq_LA[[#This Row],[Industria (kilotoneladas CO₂e)]]-I436,0),0)</f>
        <v>190</v>
      </c>
      <c r="K437" s="5">
        <f>IF(A436=Emisiones_CO2_CO2eq_LA[[#This Row],[País]],IFERROR(((Emisiones_CO2_CO2eq_LA[[#This Row],[Industria (kilotoneladas CO₂e)]]-I436)/I436)*100,0),0)</f>
        <v>20.212765957446805</v>
      </c>
      <c r="L437" s="5">
        <v>4.82740943267259E-2</v>
      </c>
      <c r="M437">
        <v>43880</v>
      </c>
      <c r="N437">
        <f>IF(A436=Emisiones_CO2_CO2eq_LA[[#This Row],[País]],IFERROR(Emisiones_CO2_CO2eq_LA[[#This Row],[UCTUS (kilotoneladas CO₂e)]]-M436,0),0)</f>
        <v>0</v>
      </c>
      <c r="O437" s="5">
        <f>IF(A436=Emisiones_CO2_CO2eq_LA[[#This Row],[País]],IFERROR(((Emisiones_CO2_CO2eq_LA[[#This Row],[UCTUS (kilotoneladas CO₂e)]]-M436)/M436)*100,0),0)</f>
        <v>0</v>
      </c>
      <c r="P437" s="5">
        <v>1.8745727956254199</v>
      </c>
      <c r="Q437">
        <v>1400</v>
      </c>
      <c r="R437">
        <f>IF(A436=Emisiones_CO2_CO2eq_LA[[#This Row],[País]],IFERROR(Emisiones_CO2_CO2eq_LA[[#This Row],[Otras Quemas de Combustible (kilotoneladas CO₂e)]]-Q436,0),0)</f>
        <v>300</v>
      </c>
      <c r="S437" s="5">
        <f>IF(A436=Emisiones_CO2_CO2eq_LA[[#This Row],[País]],IFERROR(((Emisiones_CO2_CO2eq_LA[[#This Row],[Otras Quemas de Combustible (kilotoneladas CO₂e)]]-Q436)/Q436)*100,0),0)</f>
        <v>27.27272727272727</v>
      </c>
      <c r="T437" s="5">
        <v>0.06</v>
      </c>
      <c r="U437">
        <v>7100</v>
      </c>
      <c r="V437">
        <f>IF(A436=Emisiones_CO2_CO2eq_LA[[#This Row],[País]],IFERROR(Emisiones_CO2_CO2eq_LA[[#This Row],[Transporte (kilotoneladas CO₂e)]]-U436,0),0)</f>
        <v>200</v>
      </c>
      <c r="W437" s="5">
        <f>IF(A436=Emisiones_CO2_CO2eq_LA[[#This Row],[País]],IFERROR(((Emisiones_CO2_CO2eq_LA[[#This Row],[Transporte (kilotoneladas CO₂e)]]-U436)/U436)*100,0),0)</f>
        <v>2.8985507246376812</v>
      </c>
      <c r="X437" s="5">
        <v>0.30331510594668398</v>
      </c>
      <c r="Y437">
        <v>4600</v>
      </c>
      <c r="Z437">
        <f>IF(A436=Emisiones_CO2_CO2eq_LA[[#This Row],[País]],IFERROR(Emisiones_CO2_CO2eq_LA[[#This Row],[Manufactura y Construcción (kilotoneladas CO₂e)]]-Y436,0),0)</f>
        <v>400</v>
      </c>
      <c r="AA437" s="5">
        <f>IF(A436=Emisiones_CO2_CO2eq_LA[[#This Row],[País]],IFERROR(((Emisiones_CO2_CO2eq_LA[[#This Row],[Manufactura y Construcción (kilotoneladas CO₂e)]]-Y436)/Y436)*100,0),0)</f>
        <v>9.5238095238095237</v>
      </c>
      <c r="AB437" s="5">
        <v>0.196514012303485</v>
      </c>
      <c r="AC437">
        <v>380</v>
      </c>
      <c r="AD437">
        <f>IF(A436=Emisiones_CO2_CO2eq_LA[[#This Row],[País]],IFERROR(Emisiones_CO2_CO2eq_LA[[#This Row],[Emisiones Fugitivas (kilotoneladas CO₂e)]]-AC436,0),0)</f>
        <v>0</v>
      </c>
      <c r="AE437" s="5">
        <f>IF(A436=Emisiones_CO2_CO2eq_LA[[#This Row],[País]],IFERROR(((Emisiones_CO2_CO2eq_LA[[#This Row],[Emisiones Fugitivas (kilotoneladas CO₂e)]]-AC436)/AC436)*100,0),0)</f>
        <v>0</v>
      </c>
      <c r="AF437" s="5">
        <v>1.6233766233766201E-2</v>
      </c>
      <c r="AG437">
        <v>4099.99999999999</v>
      </c>
      <c r="AH437">
        <f>IF(A436=Emisiones_CO2_CO2eq_LA[[#This Row],[País]],IFERROR(Emisiones_CO2_CO2eq_LA[[#This Row],[Electricidad y Calor (kilotoneladas CO₂e)]]-AG436,0),0)</f>
        <v>0</v>
      </c>
      <c r="AI437" s="5">
        <f>IF(A436=Emisiones_CO2_CO2eq_LA[[#This Row],[País]],IFERROR(((Emisiones_CO2_CO2eq_LA[[#This Row],[Electricidad y Calor (kilotoneladas CO₂e)]]-AG436)/AG436)*100,0),0)</f>
        <v>0</v>
      </c>
      <c r="AJ437" s="5">
        <v>0.17515379357484601</v>
      </c>
    </row>
    <row r="438" spans="1:36" x14ac:dyDescent="0.25">
      <c r="A438" t="s">
        <v>270</v>
      </c>
      <c r="B438" t="s">
        <v>467</v>
      </c>
      <c r="C438" t="s">
        <v>271</v>
      </c>
      <c r="D438">
        <v>1994</v>
      </c>
      <c r="E438">
        <v>2700</v>
      </c>
      <c r="F438">
        <f>IF(A437=Emisiones_CO2_CO2eq_LA[[#This Row],[País]],IFERROR(Emisiones_CO2_CO2eq_LA[[#This Row],[Edificios (kilotoneladas CO₂e)]]-E437,0),0)</f>
        <v>-100</v>
      </c>
      <c r="G438" s="5">
        <f>IF(A437=Emisiones_CO2_CO2eq_LA[[#This Row],[País]],IFERROR(((Emisiones_CO2_CO2eq_LA[[#This Row],[Edificios (kilotoneladas CO₂e)]]-E437)/E437)*100,0),0)</f>
        <v>-3.5714285714285712</v>
      </c>
      <c r="H438" s="5">
        <v>0.113202800721143</v>
      </c>
      <c r="I438">
        <v>1430</v>
      </c>
      <c r="J438">
        <f>IF(A437=Emisiones_CO2_CO2eq_LA[[#This Row],[País]],IFERROR(Emisiones_CO2_CO2eq_LA[[#This Row],[Industria (kilotoneladas CO₂e)]]-I437,0),0)</f>
        <v>300</v>
      </c>
      <c r="K438" s="5">
        <f>IF(A437=Emisiones_CO2_CO2eq_LA[[#This Row],[País]],IFERROR(((Emisiones_CO2_CO2eq_LA[[#This Row],[Industria (kilotoneladas CO₂e)]]-I437)/I437)*100,0),0)</f>
        <v>26.548672566371685</v>
      </c>
      <c r="L438" s="5">
        <v>5.9955557418976103E-2</v>
      </c>
      <c r="M438">
        <v>43880</v>
      </c>
      <c r="N438">
        <f>IF(A437=Emisiones_CO2_CO2eq_LA[[#This Row],[País]],IFERROR(Emisiones_CO2_CO2eq_LA[[#This Row],[UCTUS (kilotoneladas CO₂e)]]-M437,0),0)</f>
        <v>0</v>
      </c>
      <c r="O438" s="5">
        <f>IF(A437=Emisiones_CO2_CO2eq_LA[[#This Row],[País]],IFERROR(((Emisiones_CO2_CO2eq_LA[[#This Row],[UCTUS (kilotoneladas CO₂e)]]-M437)/M437)*100,0),0)</f>
        <v>0</v>
      </c>
      <c r="P438" s="5">
        <v>1.8397551465347299</v>
      </c>
      <c r="Q438">
        <v>1800</v>
      </c>
      <c r="R438">
        <f>IF(A437=Emisiones_CO2_CO2eq_LA[[#This Row],[País]],IFERROR(Emisiones_CO2_CO2eq_LA[[#This Row],[Otras Quemas de Combustible (kilotoneladas CO₂e)]]-Q437,0),0)</f>
        <v>400</v>
      </c>
      <c r="S438" s="5">
        <f>IF(A437=Emisiones_CO2_CO2eq_LA[[#This Row],[País]],IFERROR(((Emisiones_CO2_CO2eq_LA[[#This Row],[Otras Quemas de Combustible (kilotoneladas CO₂e)]]-Q437)/Q437)*100,0),0)</f>
        <v>28.571428571428569</v>
      </c>
      <c r="T438" s="5">
        <v>0.08</v>
      </c>
      <c r="U438">
        <v>8000</v>
      </c>
      <c r="V438">
        <f>IF(A437=Emisiones_CO2_CO2eq_LA[[#This Row],[País]],IFERROR(Emisiones_CO2_CO2eq_LA[[#This Row],[Transporte (kilotoneladas CO₂e)]]-U437,0),0)</f>
        <v>900</v>
      </c>
      <c r="W438" s="5">
        <f>IF(A437=Emisiones_CO2_CO2eq_LA[[#This Row],[País]],IFERROR(((Emisiones_CO2_CO2eq_LA[[#This Row],[Transporte (kilotoneladas CO₂e)]]-U437)/U437)*100,0),0)</f>
        <v>12.676056338028168</v>
      </c>
      <c r="X438" s="5">
        <v>0.33541570584042601</v>
      </c>
      <c r="Y438">
        <v>4300</v>
      </c>
      <c r="Z438">
        <f>IF(A437=Emisiones_CO2_CO2eq_LA[[#This Row],[País]],IFERROR(Emisiones_CO2_CO2eq_LA[[#This Row],[Manufactura y Construcción (kilotoneladas CO₂e)]]-Y437,0),0)</f>
        <v>-300</v>
      </c>
      <c r="AA438" s="5">
        <f>IF(A437=Emisiones_CO2_CO2eq_LA[[#This Row],[País]],IFERROR(((Emisiones_CO2_CO2eq_LA[[#This Row],[Manufactura y Construcción (kilotoneladas CO₂e)]]-Y437)/Y437)*100,0),0)</f>
        <v>-6.5217391304347823</v>
      </c>
      <c r="AB438" s="5">
        <v>0.180285941889228</v>
      </c>
      <c r="AC438">
        <v>380</v>
      </c>
      <c r="AD438">
        <f>IF(A437=Emisiones_CO2_CO2eq_LA[[#This Row],[País]],IFERROR(Emisiones_CO2_CO2eq_LA[[#This Row],[Emisiones Fugitivas (kilotoneladas CO₂e)]]-AC437,0),0)</f>
        <v>0</v>
      </c>
      <c r="AE438" s="5">
        <f>IF(A437=Emisiones_CO2_CO2eq_LA[[#This Row],[País]],IFERROR(((Emisiones_CO2_CO2eq_LA[[#This Row],[Emisiones Fugitivas (kilotoneladas CO₂e)]]-AC437)/AC437)*100,0),0)</f>
        <v>0</v>
      </c>
      <c r="AF438" s="5">
        <v>1.5932246027420199E-2</v>
      </c>
      <c r="AG438">
        <v>3800</v>
      </c>
      <c r="AH438">
        <f>IF(A437=Emisiones_CO2_CO2eq_LA[[#This Row],[País]],IFERROR(Emisiones_CO2_CO2eq_LA[[#This Row],[Electricidad y Calor (kilotoneladas CO₂e)]]-AG437,0),0)</f>
        <v>-299.99999999999</v>
      </c>
      <c r="AI438" s="5">
        <f>IF(A437=Emisiones_CO2_CO2eq_LA[[#This Row],[País]],IFERROR(((Emisiones_CO2_CO2eq_LA[[#This Row],[Electricidad y Calor (kilotoneladas CO₂e)]]-AG437)/AG437)*100,0),0)</f>
        <v>-7.3170731707314811</v>
      </c>
      <c r="AJ438" s="5">
        <v>0.15932246027420199</v>
      </c>
    </row>
    <row r="439" spans="1:36" x14ac:dyDescent="0.25">
      <c r="A439" t="s">
        <v>270</v>
      </c>
      <c r="B439" t="s">
        <v>467</v>
      </c>
      <c r="C439" t="s">
        <v>271</v>
      </c>
      <c r="D439">
        <v>1995</v>
      </c>
      <c r="E439">
        <v>3100</v>
      </c>
      <c r="F439">
        <f>IF(A438=Emisiones_CO2_CO2eq_LA[[#This Row],[País]],IFERROR(Emisiones_CO2_CO2eq_LA[[#This Row],[Edificios (kilotoneladas CO₂e)]]-E438,0),0)</f>
        <v>400</v>
      </c>
      <c r="G439" s="5">
        <f>IF(A438=Emisiones_CO2_CO2eq_LA[[#This Row],[País]],IFERROR(((Emisiones_CO2_CO2eq_LA[[#This Row],[Edificios (kilotoneladas CO₂e)]]-E438)/E438)*100,0),0)</f>
        <v>14.814814814814813</v>
      </c>
      <c r="H439" s="5">
        <v>0.127577266554179</v>
      </c>
      <c r="I439">
        <v>1710</v>
      </c>
      <c r="J439">
        <f>IF(A438=Emisiones_CO2_CO2eq_LA[[#This Row],[País]],IFERROR(Emisiones_CO2_CO2eq_LA[[#This Row],[Industria (kilotoneladas CO₂e)]]-I438,0),0)</f>
        <v>280</v>
      </c>
      <c r="K439" s="5">
        <f>IF(A438=Emisiones_CO2_CO2eq_LA[[#This Row],[País]],IFERROR(((Emisiones_CO2_CO2eq_LA[[#This Row],[Industria (kilotoneladas CO₂e)]]-I438)/I438)*100,0),0)</f>
        <v>19.58041958041958</v>
      </c>
      <c r="L439" s="5">
        <v>7.0373266389563302E-2</v>
      </c>
      <c r="M439">
        <v>43880</v>
      </c>
      <c r="N439">
        <f>IF(A438=Emisiones_CO2_CO2eq_LA[[#This Row],[País]],IFERROR(Emisiones_CO2_CO2eq_LA[[#This Row],[UCTUS (kilotoneladas CO₂e)]]-M438,0),0)</f>
        <v>0</v>
      </c>
      <c r="O439" s="5">
        <f>IF(A438=Emisiones_CO2_CO2eq_LA[[#This Row],[País]],IFERROR(((Emisiones_CO2_CO2eq_LA[[#This Row],[UCTUS (kilotoneladas CO₂e)]]-M438)/M438)*100,0),0)</f>
        <v>0</v>
      </c>
      <c r="P439" s="5">
        <v>1.80583563109593</v>
      </c>
      <c r="Q439">
        <v>1700</v>
      </c>
      <c r="R439">
        <f>IF(A438=Emisiones_CO2_CO2eq_LA[[#This Row],[País]],IFERROR(Emisiones_CO2_CO2eq_LA[[#This Row],[Otras Quemas de Combustible (kilotoneladas CO₂e)]]-Q438,0),0)</f>
        <v>-100</v>
      </c>
      <c r="S439" s="5">
        <f>IF(A438=Emisiones_CO2_CO2eq_LA[[#This Row],[País]],IFERROR(((Emisiones_CO2_CO2eq_LA[[#This Row],[Otras Quemas de Combustible (kilotoneladas CO₂e)]]-Q438)/Q438)*100,0),0)</f>
        <v>-5.5555555555555554</v>
      </c>
      <c r="T439" s="5">
        <v>7.0000000000000007E-2</v>
      </c>
      <c r="U439">
        <v>8700</v>
      </c>
      <c r="V439">
        <f>IF(A438=Emisiones_CO2_CO2eq_LA[[#This Row],[País]],IFERROR(Emisiones_CO2_CO2eq_LA[[#This Row],[Transporte (kilotoneladas CO₂e)]]-U438,0),0)</f>
        <v>700</v>
      </c>
      <c r="W439" s="5">
        <f>IF(A438=Emisiones_CO2_CO2eq_LA[[#This Row],[País]],IFERROR(((Emisiones_CO2_CO2eq_LA[[#This Row],[Transporte (kilotoneladas CO₂e)]]-U438)/U438)*100,0),0)</f>
        <v>8.75</v>
      </c>
      <c r="X439" s="5">
        <v>0.35803942549076001</v>
      </c>
      <c r="Y439">
        <v>5400</v>
      </c>
      <c r="Z439">
        <f>IF(A438=Emisiones_CO2_CO2eq_LA[[#This Row],[País]],IFERROR(Emisiones_CO2_CO2eq_LA[[#This Row],[Manufactura y Construcción (kilotoneladas CO₂e)]]-Y438,0),0)</f>
        <v>1100</v>
      </c>
      <c r="AA439" s="5">
        <f>IF(A438=Emisiones_CO2_CO2eq_LA[[#This Row],[País]],IFERROR(((Emisiones_CO2_CO2eq_LA[[#This Row],[Manufactura y Construcción (kilotoneladas CO₂e)]]-Y438)/Y438)*100,0),0)</f>
        <v>25.581395348837212</v>
      </c>
      <c r="AB439" s="5">
        <v>0.22223136754598899</v>
      </c>
      <c r="AC439">
        <v>380</v>
      </c>
      <c r="AD439">
        <f>IF(A438=Emisiones_CO2_CO2eq_LA[[#This Row],[País]],IFERROR(Emisiones_CO2_CO2eq_LA[[#This Row],[Emisiones Fugitivas (kilotoneladas CO₂e)]]-AC438,0),0)</f>
        <v>0</v>
      </c>
      <c r="AE439" s="5">
        <f>IF(A438=Emisiones_CO2_CO2eq_LA[[#This Row],[País]],IFERROR(((Emisiones_CO2_CO2eq_LA[[#This Row],[Emisiones Fugitivas (kilotoneladas CO₂e)]]-AC438)/AC438)*100,0),0)</f>
        <v>0</v>
      </c>
      <c r="AF439" s="5">
        <v>1.5638503642125101E-2</v>
      </c>
      <c r="AG439">
        <v>4400</v>
      </c>
      <c r="AH439">
        <f>IF(A438=Emisiones_CO2_CO2eq_LA[[#This Row],[País]],IFERROR(Emisiones_CO2_CO2eq_LA[[#This Row],[Electricidad y Calor (kilotoneladas CO₂e)]]-AG438,0),0)</f>
        <v>600</v>
      </c>
      <c r="AI439" s="5">
        <f>IF(A438=Emisiones_CO2_CO2eq_LA[[#This Row],[País]],IFERROR(((Emisiones_CO2_CO2eq_LA[[#This Row],[Electricidad y Calor (kilotoneladas CO₂e)]]-AG438)/AG438)*100,0),0)</f>
        <v>15.789473684210526</v>
      </c>
      <c r="AJ439" s="5">
        <v>0.18107741059302801</v>
      </c>
    </row>
    <row r="440" spans="1:36" x14ac:dyDescent="0.25">
      <c r="A440" t="s">
        <v>270</v>
      </c>
      <c r="B440" t="s">
        <v>467</v>
      </c>
      <c r="C440" t="s">
        <v>271</v>
      </c>
      <c r="D440">
        <v>1996</v>
      </c>
      <c r="E440">
        <v>3400</v>
      </c>
      <c r="F440">
        <f>IF(A439=Emisiones_CO2_CO2eq_LA[[#This Row],[País]],IFERROR(Emisiones_CO2_CO2eq_LA[[#This Row],[Edificios (kilotoneladas CO₂e)]]-E439,0),0)</f>
        <v>300</v>
      </c>
      <c r="G440" s="5">
        <f>IF(A439=Emisiones_CO2_CO2eq_LA[[#This Row],[País]],IFERROR(((Emisiones_CO2_CO2eq_LA[[#This Row],[Edificios (kilotoneladas CO₂e)]]-E439)/E439)*100,0),0)</f>
        <v>9.67741935483871</v>
      </c>
      <c r="H440" s="5">
        <v>0.137351539145188</v>
      </c>
      <c r="I440">
        <v>1730</v>
      </c>
      <c r="J440">
        <f>IF(A439=Emisiones_CO2_CO2eq_LA[[#This Row],[País]],IFERROR(Emisiones_CO2_CO2eq_LA[[#This Row],[Industria (kilotoneladas CO₂e)]]-I439,0),0)</f>
        <v>20</v>
      </c>
      <c r="K440" s="5">
        <f>IF(A439=Emisiones_CO2_CO2eq_LA[[#This Row],[País]],IFERROR(((Emisiones_CO2_CO2eq_LA[[#This Row],[Industria (kilotoneladas CO₂e)]]-I439)/I439)*100,0),0)</f>
        <v>1.1695906432748537</v>
      </c>
      <c r="L440" s="5">
        <v>6.9887694917993001E-2</v>
      </c>
      <c r="M440">
        <v>43460</v>
      </c>
      <c r="N440">
        <f>IF(A439=Emisiones_CO2_CO2eq_LA[[#This Row],[País]],IFERROR(Emisiones_CO2_CO2eq_LA[[#This Row],[UCTUS (kilotoneladas CO₂e)]]-M439,0),0)</f>
        <v>-420</v>
      </c>
      <c r="O440" s="5">
        <f>IF(A439=Emisiones_CO2_CO2eq_LA[[#This Row],[País]],IFERROR(((Emisiones_CO2_CO2eq_LA[[#This Row],[UCTUS (kilotoneladas CO₂e)]]-M439)/M439)*100,0),0)</f>
        <v>-0.95715587967183224</v>
      </c>
      <c r="P440" s="5">
        <v>1.75567585036761</v>
      </c>
      <c r="Q440">
        <v>1800</v>
      </c>
      <c r="R440">
        <f>IF(A439=Emisiones_CO2_CO2eq_LA[[#This Row],[País]],IFERROR(Emisiones_CO2_CO2eq_LA[[#This Row],[Otras Quemas de Combustible (kilotoneladas CO₂e)]]-Q439,0),0)</f>
        <v>100</v>
      </c>
      <c r="S440" s="5">
        <f>IF(A439=Emisiones_CO2_CO2eq_LA[[#This Row],[País]],IFERROR(((Emisiones_CO2_CO2eq_LA[[#This Row],[Otras Quemas de Combustible (kilotoneladas CO₂e)]]-Q439)/Q439)*100,0),0)</f>
        <v>5.8823529411764701</v>
      </c>
      <c r="T440" s="5">
        <v>7.0000000000000007E-2</v>
      </c>
      <c r="U440">
        <v>9100</v>
      </c>
      <c r="V440">
        <f>IF(A439=Emisiones_CO2_CO2eq_LA[[#This Row],[País]],IFERROR(Emisiones_CO2_CO2eq_LA[[#This Row],[Transporte (kilotoneladas CO₂e)]]-U439,0),0)</f>
        <v>400</v>
      </c>
      <c r="W440" s="5">
        <f>IF(A439=Emisiones_CO2_CO2eq_LA[[#This Row],[País]],IFERROR(((Emisiones_CO2_CO2eq_LA[[#This Row],[Transporte (kilotoneladas CO₂e)]]-U439)/U439)*100,0),0)</f>
        <v>4.5977011494252871</v>
      </c>
      <c r="X440" s="5">
        <v>0.36761735477094598</v>
      </c>
      <c r="Y440">
        <v>5900</v>
      </c>
      <c r="Z440">
        <f>IF(A439=Emisiones_CO2_CO2eq_LA[[#This Row],[País]],IFERROR(Emisiones_CO2_CO2eq_LA[[#This Row],[Manufactura y Construcción (kilotoneladas CO₂e)]]-Y439,0),0)</f>
        <v>500</v>
      </c>
      <c r="AA440" s="5">
        <f>IF(A439=Emisiones_CO2_CO2eq_LA[[#This Row],[País]],IFERROR(((Emisiones_CO2_CO2eq_LA[[#This Row],[Manufactura y Construcción (kilotoneladas CO₂e)]]-Y439)/Y439)*100,0),0)</f>
        <v>9.2592592592592595</v>
      </c>
      <c r="AB440" s="5">
        <v>0.23834531792841501</v>
      </c>
      <c r="AC440">
        <v>330</v>
      </c>
      <c r="AD440">
        <f>IF(A439=Emisiones_CO2_CO2eq_LA[[#This Row],[País]],IFERROR(Emisiones_CO2_CO2eq_LA[[#This Row],[Emisiones Fugitivas (kilotoneladas CO₂e)]]-AC439,0),0)</f>
        <v>-50</v>
      </c>
      <c r="AE440" s="5">
        <f>IF(A439=Emisiones_CO2_CO2eq_LA[[#This Row],[País]],IFERROR(((Emisiones_CO2_CO2eq_LA[[#This Row],[Emisiones Fugitivas (kilotoneladas CO₂e)]]-AC439)/AC439)*100,0),0)</f>
        <v>-13.157894736842104</v>
      </c>
      <c r="AF440" s="5">
        <v>1.33311787993859E-2</v>
      </c>
      <c r="AG440">
        <v>5500</v>
      </c>
      <c r="AH440">
        <f>IF(A439=Emisiones_CO2_CO2eq_LA[[#This Row],[País]],IFERROR(Emisiones_CO2_CO2eq_LA[[#This Row],[Electricidad y Calor (kilotoneladas CO₂e)]]-AG439,0),0)</f>
        <v>1100</v>
      </c>
      <c r="AI440" s="5">
        <f>IF(A439=Emisiones_CO2_CO2eq_LA[[#This Row],[País]],IFERROR(((Emisiones_CO2_CO2eq_LA[[#This Row],[Electricidad y Calor (kilotoneladas CO₂e)]]-AG439)/AG439)*100,0),0)</f>
        <v>25</v>
      </c>
      <c r="AJ440" s="5">
        <v>0.22218631332309899</v>
      </c>
    </row>
    <row r="441" spans="1:36" x14ac:dyDescent="0.25">
      <c r="A441" t="s">
        <v>270</v>
      </c>
      <c r="B441" t="s">
        <v>467</v>
      </c>
      <c r="C441" t="s">
        <v>271</v>
      </c>
      <c r="D441">
        <v>1997</v>
      </c>
      <c r="E441">
        <v>3200</v>
      </c>
      <c r="F441">
        <f>IF(A440=Emisiones_CO2_CO2eq_LA[[#This Row],[País]],IFERROR(Emisiones_CO2_CO2eq_LA[[#This Row],[Edificios (kilotoneladas CO₂e)]]-E440,0),0)</f>
        <v>-200</v>
      </c>
      <c r="G441" s="5">
        <f>IF(A440=Emisiones_CO2_CO2eq_LA[[#This Row],[País]],IFERROR(((Emisiones_CO2_CO2eq_LA[[#This Row],[Edificios (kilotoneladas CO₂e)]]-E440)/E440)*100,0),0)</f>
        <v>-5.8823529411764701</v>
      </c>
      <c r="H441" s="5">
        <v>0.126928721589782</v>
      </c>
      <c r="I441">
        <v>1940</v>
      </c>
      <c r="J441">
        <f>IF(A440=Emisiones_CO2_CO2eq_LA[[#This Row],[País]],IFERROR(Emisiones_CO2_CO2eq_LA[[#This Row],[Industria (kilotoneladas CO₂e)]]-I440,0),0)</f>
        <v>210</v>
      </c>
      <c r="K441" s="5">
        <f>IF(A440=Emisiones_CO2_CO2eq_LA[[#This Row],[País]],IFERROR(((Emisiones_CO2_CO2eq_LA[[#This Row],[Industria (kilotoneladas CO₂e)]]-I440)/I440)*100,0),0)</f>
        <v>12.138728323699421</v>
      </c>
      <c r="L441" s="5">
        <v>7.6950537463805396E-2</v>
      </c>
      <c r="M441">
        <v>43940</v>
      </c>
      <c r="N441">
        <f>IF(A440=Emisiones_CO2_CO2eq_LA[[#This Row],[País]],IFERROR(Emisiones_CO2_CO2eq_LA[[#This Row],[UCTUS (kilotoneladas CO₂e)]]-M440,0),0)</f>
        <v>480</v>
      </c>
      <c r="O441" s="5">
        <f>IF(A440=Emisiones_CO2_CO2eq_LA[[#This Row],[País]],IFERROR(((Emisiones_CO2_CO2eq_LA[[#This Row],[UCTUS (kilotoneladas CO₂e)]]-M440)/M440)*100,0),0)</f>
        <v>1.1044638748274276</v>
      </c>
      <c r="P441" s="5">
        <v>1.7428900083296901</v>
      </c>
      <c r="Q441">
        <v>1600</v>
      </c>
      <c r="R441">
        <f>IF(A440=Emisiones_CO2_CO2eq_LA[[#This Row],[País]],IFERROR(Emisiones_CO2_CO2eq_LA[[#This Row],[Otras Quemas de Combustible (kilotoneladas CO₂e)]]-Q440,0),0)</f>
        <v>-200</v>
      </c>
      <c r="S441" s="5">
        <f>IF(A440=Emisiones_CO2_CO2eq_LA[[#This Row],[País]],IFERROR(((Emisiones_CO2_CO2eq_LA[[#This Row],[Otras Quemas de Combustible (kilotoneladas CO₂e)]]-Q440)/Q440)*100,0),0)</f>
        <v>-11.111111111111111</v>
      </c>
      <c r="T441" s="5">
        <v>0.06</v>
      </c>
      <c r="U441">
        <v>9400</v>
      </c>
      <c r="V441">
        <f>IF(A440=Emisiones_CO2_CO2eq_LA[[#This Row],[País]],IFERROR(Emisiones_CO2_CO2eq_LA[[#This Row],[Transporte (kilotoneladas CO₂e)]]-U440,0),0)</f>
        <v>300</v>
      </c>
      <c r="W441" s="5">
        <f>IF(A440=Emisiones_CO2_CO2eq_LA[[#This Row],[País]],IFERROR(((Emisiones_CO2_CO2eq_LA[[#This Row],[Transporte (kilotoneladas CO₂e)]]-U440)/U440)*100,0),0)</f>
        <v>3.296703296703297</v>
      </c>
      <c r="X441" s="5">
        <v>0.37285311966998502</v>
      </c>
      <c r="Y441">
        <v>5800</v>
      </c>
      <c r="Z441">
        <f>IF(A440=Emisiones_CO2_CO2eq_LA[[#This Row],[País]],IFERROR(Emisiones_CO2_CO2eq_LA[[#This Row],[Manufactura y Construcción (kilotoneladas CO₂e)]]-Y440,0),0)</f>
        <v>-100</v>
      </c>
      <c r="AA441" s="5">
        <f>IF(A440=Emisiones_CO2_CO2eq_LA[[#This Row],[País]],IFERROR(((Emisiones_CO2_CO2eq_LA[[#This Row],[Manufactura y Construcción (kilotoneladas CO₂e)]]-Y440)/Y440)*100,0),0)</f>
        <v>-1.6949152542372881</v>
      </c>
      <c r="AB441" s="5">
        <v>0.23005830788147999</v>
      </c>
      <c r="AC441">
        <v>600</v>
      </c>
      <c r="AD441">
        <f>IF(A440=Emisiones_CO2_CO2eq_LA[[#This Row],[País]],IFERROR(Emisiones_CO2_CO2eq_LA[[#This Row],[Emisiones Fugitivas (kilotoneladas CO₂e)]]-AC440,0),0)</f>
        <v>270</v>
      </c>
      <c r="AE441" s="5">
        <f>IF(A440=Emisiones_CO2_CO2eq_LA[[#This Row],[País]],IFERROR(((Emisiones_CO2_CO2eq_LA[[#This Row],[Emisiones Fugitivas (kilotoneladas CO₂e)]]-AC440)/AC440)*100,0),0)</f>
        <v>81.818181818181827</v>
      </c>
      <c r="AF441" s="5">
        <v>2.3799135298084102E-2</v>
      </c>
      <c r="AG441">
        <v>5400</v>
      </c>
      <c r="AH441">
        <f>IF(A440=Emisiones_CO2_CO2eq_LA[[#This Row],[País]],IFERROR(Emisiones_CO2_CO2eq_LA[[#This Row],[Electricidad y Calor (kilotoneladas CO₂e)]]-AG440,0),0)</f>
        <v>-100</v>
      </c>
      <c r="AI441" s="5">
        <f>IF(A440=Emisiones_CO2_CO2eq_LA[[#This Row],[País]],IFERROR(((Emisiones_CO2_CO2eq_LA[[#This Row],[Electricidad y Calor (kilotoneladas CO₂e)]]-AG440)/AG440)*100,0),0)</f>
        <v>-1.8181818181818181</v>
      </c>
      <c r="AJ441" s="5">
        <v>0.21419221768275701</v>
      </c>
    </row>
    <row r="442" spans="1:36" x14ac:dyDescent="0.25">
      <c r="A442" t="s">
        <v>270</v>
      </c>
      <c r="B442" t="s">
        <v>467</v>
      </c>
      <c r="C442" t="s">
        <v>271</v>
      </c>
      <c r="D442">
        <v>1998</v>
      </c>
      <c r="E442">
        <v>3300</v>
      </c>
      <c r="F442">
        <f>IF(A441=Emisiones_CO2_CO2eq_LA[[#This Row],[País]],IFERROR(Emisiones_CO2_CO2eq_LA[[#This Row],[Edificios (kilotoneladas CO₂e)]]-E441,0),0)</f>
        <v>100</v>
      </c>
      <c r="G442" s="5">
        <f>IF(A441=Emisiones_CO2_CO2eq_LA[[#This Row],[País]],IFERROR(((Emisiones_CO2_CO2eq_LA[[#This Row],[Edificios (kilotoneladas CO₂e)]]-E441)/E441)*100,0),0)</f>
        <v>3.125</v>
      </c>
      <c r="H442" s="5">
        <v>0.12861485696468899</v>
      </c>
      <c r="I442">
        <v>1950</v>
      </c>
      <c r="J442">
        <f>IF(A441=Emisiones_CO2_CO2eq_LA[[#This Row],[País]],IFERROR(Emisiones_CO2_CO2eq_LA[[#This Row],[Industria (kilotoneladas CO₂e)]]-I441,0),0)</f>
        <v>10</v>
      </c>
      <c r="K442" s="5">
        <f>IF(A441=Emisiones_CO2_CO2eq_LA[[#This Row],[País]],IFERROR(((Emisiones_CO2_CO2eq_LA[[#This Row],[Industria (kilotoneladas CO₂e)]]-I441)/I441)*100,0),0)</f>
        <v>0.51546391752577314</v>
      </c>
      <c r="L442" s="5">
        <v>7.5999688206407304E-2</v>
      </c>
      <c r="M442">
        <v>43950</v>
      </c>
      <c r="N442">
        <f>IF(A441=Emisiones_CO2_CO2eq_LA[[#This Row],[País]],IFERROR(Emisiones_CO2_CO2eq_LA[[#This Row],[UCTUS (kilotoneladas CO₂e)]]-M441,0),0)</f>
        <v>10</v>
      </c>
      <c r="O442" s="5">
        <f>IF(A441=Emisiones_CO2_CO2eq_LA[[#This Row],[País]],IFERROR(((Emisiones_CO2_CO2eq_LA[[#This Row],[UCTUS (kilotoneladas CO₂e)]]-M441)/M441)*100,0),0)</f>
        <v>2.2758306781975421E-2</v>
      </c>
      <c r="P442" s="5">
        <v>1.7129160495751801</v>
      </c>
      <c r="Q442">
        <v>800</v>
      </c>
      <c r="R442">
        <f>IF(A441=Emisiones_CO2_CO2eq_LA[[#This Row],[País]],IFERROR(Emisiones_CO2_CO2eq_LA[[#This Row],[Otras Quemas de Combustible (kilotoneladas CO₂e)]]-Q441,0),0)</f>
        <v>-800</v>
      </c>
      <c r="S442" s="5">
        <f>IF(A441=Emisiones_CO2_CO2eq_LA[[#This Row],[País]],IFERROR(((Emisiones_CO2_CO2eq_LA[[#This Row],[Otras Quemas de Combustible (kilotoneladas CO₂e)]]-Q441)/Q441)*100,0),0)</f>
        <v>-50</v>
      </c>
      <c r="T442" s="5">
        <v>0.03</v>
      </c>
      <c r="U442">
        <v>9300</v>
      </c>
      <c r="V442">
        <f>IF(A441=Emisiones_CO2_CO2eq_LA[[#This Row],[País]],IFERROR(Emisiones_CO2_CO2eq_LA[[#This Row],[Transporte (kilotoneladas CO₂e)]]-U441,0),0)</f>
        <v>-100</v>
      </c>
      <c r="W442" s="5">
        <f>IF(A441=Emisiones_CO2_CO2eq_LA[[#This Row],[País]],IFERROR(((Emisiones_CO2_CO2eq_LA[[#This Row],[Transporte (kilotoneladas CO₂e)]]-U441)/U441)*100,0),0)</f>
        <v>-1.0638297872340425</v>
      </c>
      <c r="X442" s="5">
        <v>0.36246005144594201</v>
      </c>
      <c r="Y442">
        <v>6100</v>
      </c>
      <c r="Z442">
        <f>IF(A441=Emisiones_CO2_CO2eq_LA[[#This Row],[País]],IFERROR(Emisiones_CO2_CO2eq_LA[[#This Row],[Manufactura y Construcción (kilotoneladas CO₂e)]]-Y441,0),0)</f>
        <v>300</v>
      </c>
      <c r="AA442" s="5">
        <f>IF(A441=Emisiones_CO2_CO2eq_LA[[#This Row],[País]],IFERROR(((Emisiones_CO2_CO2eq_LA[[#This Row],[Manufactura y Construcción (kilotoneladas CO₂e)]]-Y441)/Y441)*100,0),0)</f>
        <v>5.1724137931034484</v>
      </c>
      <c r="AB442" s="5">
        <v>0.23774261438927399</v>
      </c>
      <c r="AC442">
        <v>270</v>
      </c>
      <c r="AD442">
        <f>IF(A441=Emisiones_CO2_CO2eq_LA[[#This Row],[País]],IFERROR(Emisiones_CO2_CO2eq_LA[[#This Row],[Emisiones Fugitivas (kilotoneladas CO₂e)]]-AC441,0),0)</f>
        <v>-330</v>
      </c>
      <c r="AE442" s="5">
        <f>IF(A441=Emisiones_CO2_CO2eq_LA[[#This Row],[País]],IFERROR(((Emisiones_CO2_CO2eq_LA[[#This Row],[Emisiones Fugitivas (kilotoneladas CO₂e)]]-AC441)/AC441)*100,0),0)</f>
        <v>-55.000000000000007</v>
      </c>
      <c r="AF442" s="5">
        <v>1.05230337516564E-2</v>
      </c>
      <c r="AG442">
        <v>4800</v>
      </c>
      <c r="AH442">
        <f>IF(A441=Emisiones_CO2_CO2eq_LA[[#This Row],[País]],IFERROR(Emisiones_CO2_CO2eq_LA[[#This Row],[Electricidad y Calor (kilotoneladas CO₂e)]]-AG441,0),0)</f>
        <v>-600</v>
      </c>
      <c r="AI442" s="5">
        <f>IF(A441=Emisiones_CO2_CO2eq_LA[[#This Row],[País]],IFERROR(((Emisiones_CO2_CO2eq_LA[[#This Row],[Electricidad y Calor (kilotoneladas CO₂e)]]-AG441)/AG441)*100,0),0)</f>
        <v>-11.111111111111111</v>
      </c>
      <c r="AJ442" s="5">
        <v>0.18707615558500201</v>
      </c>
    </row>
    <row r="443" spans="1:36" x14ac:dyDescent="0.25">
      <c r="A443" t="s">
        <v>270</v>
      </c>
      <c r="B443" t="s">
        <v>467</v>
      </c>
      <c r="C443" t="s">
        <v>271</v>
      </c>
      <c r="D443">
        <v>1999</v>
      </c>
      <c r="E443">
        <v>3400</v>
      </c>
      <c r="F443">
        <f>IF(A442=Emisiones_CO2_CO2eq_LA[[#This Row],[País]],IFERROR(Emisiones_CO2_CO2eq_LA[[#This Row],[Edificios (kilotoneladas CO₂e)]]-E442,0),0)</f>
        <v>100</v>
      </c>
      <c r="G443" s="5">
        <f>IF(A442=Emisiones_CO2_CO2eq_LA[[#This Row],[País]],IFERROR(((Emisiones_CO2_CO2eq_LA[[#This Row],[Edificios (kilotoneladas CO₂e)]]-E442)/E442)*100,0),0)</f>
        <v>3.0303030303030303</v>
      </c>
      <c r="H443" s="5">
        <v>0.13037809647979101</v>
      </c>
      <c r="I443">
        <v>1710</v>
      </c>
      <c r="J443">
        <f>IF(A442=Emisiones_CO2_CO2eq_LA[[#This Row],[País]],IFERROR(Emisiones_CO2_CO2eq_LA[[#This Row],[Industria (kilotoneladas CO₂e)]]-I442,0),0)</f>
        <v>-240</v>
      </c>
      <c r="K443" s="5">
        <f>IF(A442=Emisiones_CO2_CO2eq_LA[[#This Row],[País]],IFERROR(((Emisiones_CO2_CO2eq_LA[[#This Row],[Industria (kilotoneladas CO₂e)]]-I442)/I442)*100,0),0)</f>
        <v>-12.307692307692308</v>
      </c>
      <c r="L443" s="5">
        <v>6.5572513229542106E-2</v>
      </c>
      <c r="M443">
        <v>43600</v>
      </c>
      <c r="N443">
        <f>IF(A442=Emisiones_CO2_CO2eq_LA[[#This Row],[País]],IFERROR(Emisiones_CO2_CO2eq_LA[[#This Row],[UCTUS (kilotoneladas CO₂e)]]-M442,0),0)</f>
        <v>-350</v>
      </c>
      <c r="O443" s="5">
        <f>IF(A442=Emisiones_CO2_CO2eq_LA[[#This Row],[País]],IFERROR(((Emisiones_CO2_CO2eq_LA[[#This Row],[UCTUS (kilotoneladas CO₂e)]]-M442)/M442)*100,0),0)</f>
        <v>-0.79635949943117168</v>
      </c>
      <c r="P443" s="5">
        <v>1.6719073548585</v>
      </c>
      <c r="Q443">
        <v>1400</v>
      </c>
      <c r="R443">
        <f>IF(A442=Emisiones_CO2_CO2eq_LA[[#This Row],[País]],IFERROR(Emisiones_CO2_CO2eq_LA[[#This Row],[Otras Quemas de Combustible (kilotoneladas CO₂e)]]-Q442,0),0)</f>
        <v>600</v>
      </c>
      <c r="S443" s="5">
        <f>IF(A442=Emisiones_CO2_CO2eq_LA[[#This Row],[País]],IFERROR(((Emisiones_CO2_CO2eq_LA[[#This Row],[Otras Quemas de Combustible (kilotoneladas CO₂e)]]-Q442)/Q442)*100,0),0)</f>
        <v>75</v>
      </c>
      <c r="T443" s="5">
        <v>0.05</v>
      </c>
      <c r="U443">
        <v>9900</v>
      </c>
      <c r="V443">
        <f>IF(A442=Emisiones_CO2_CO2eq_LA[[#This Row],[País]],IFERROR(Emisiones_CO2_CO2eq_LA[[#This Row],[Transporte (kilotoneladas CO₂e)]]-U442,0),0)</f>
        <v>600</v>
      </c>
      <c r="W443" s="5">
        <f>IF(A442=Emisiones_CO2_CO2eq_LA[[#This Row],[País]],IFERROR(((Emisiones_CO2_CO2eq_LA[[#This Row],[Transporte (kilotoneladas CO₂e)]]-U442)/U442)*100,0),0)</f>
        <v>6.4516129032258061</v>
      </c>
      <c r="X443" s="5">
        <v>0.37963033974998001</v>
      </c>
      <c r="Y443">
        <v>7300</v>
      </c>
      <c r="Z443">
        <f>IF(A442=Emisiones_CO2_CO2eq_LA[[#This Row],[País]],IFERROR(Emisiones_CO2_CO2eq_LA[[#This Row],[Manufactura y Construcción (kilotoneladas CO₂e)]]-Y442,0),0)</f>
        <v>1200</v>
      </c>
      <c r="AA443" s="5">
        <f>IF(A442=Emisiones_CO2_CO2eq_LA[[#This Row],[País]],IFERROR(((Emisiones_CO2_CO2eq_LA[[#This Row],[Manufactura y Construcción (kilotoneladas CO₂e)]]-Y442)/Y442)*100,0),0)</f>
        <v>19.672131147540984</v>
      </c>
      <c r="AB443" s="5">
        <v>0.27992944244190499</v>
      </c>
      <c r="AC443">
        <v>270</v>
      </c>
      <c r="AD443">
        <f>IF(A442=Emisiones_CO2_CO2eq_LA[[#This Row],[País]],IFERROR(Emisiones_CO2_CO2eq_LA[[#This Row],[Emisiones Fugitivas (kilotoneladas CO₂e)]]-AC442,0),0)</f>
        <v>0</v>
      </c>
      <c r="AE443" s="5">
        <f>IF(A442=Emisiones_CO2_CO2eq_LA[[#This Row],[País]],IFERROR(((Emisiones_CO2_CO2eq_LA[[#This Row],[Emisiones Fugitivas (kilotoneladas CO₂e)]]-AC442)/AC442)*100,0),0)</f>
        <v>0</v>
      </c>
      <c r="AF443" s="5">
        <v>1.0353554720453999E-2</v>
      </c>
      <c r="AG443">
        <v>4800</v>
      </c>
      <c r="AH443">
        <f>IF(A442=Emisiones_CO2_CO2eq_LA[[#This Row],[País]],IFERROR(Emisiones_CO2_CO2eq_LA[[#This Row],[Electricidad y Calor (kilotoneladas CO₂e)]]-AG442,0),0)</f>
        <v>0</v>
      </c>
      <c r="AI443" s="5">
        <f>IF(A442=Emisiones_CO2_CO2eq_LA[[#This Row],[País]],IFERROR(((Emisiones_CO2_CO2eq_LA[[#This Row],[Electricidad y Calor (kilotoneladas CO₂e)]]-AG442)/AG442)*100,0),0)</f>
        <v>0</v>
      </c>
      <c r="AJ443" s="5">
        <v>0.184063195030293</v>
      </c>
    </row>
    <row r="444" spans="1:36" x14ac:dyDescent="0.25">
      <c r="A444" t="s">
        <v>270</v>
      </c>
      <c r="B444" t="s">
        <v>467</v>
      </c>
      <c r="C444" t="s">
        <v>271</v>
      </c>
      <c r="D444">
        <v>2000</v>
      </c>
      <c r="E444">
        <v>3200</v>
      </c>
      <c r="F444">
        <f>IF(A443=Emisiones_CO2_CO2eq_LA[[#This Row],[País]],IFERROR(Emisiones_CO2_CO2eq_LA[[#This Row],[Edificios (kilotoneladas CO₂e)]]-E443,0),0)</f>
        <v>-200</v>
      </c>
      <c r="G444" s="5">
        <f>IF(A443=Emisiones_CO2_CO2eq_LA[[#This Row],[País]],IFERROR(((Emisiones_CO2_CO2eq_LA[[#This Row],[Edificios (kilotoneladas CO₂e)]]-E443)/E443)*100,0),0)</f>
        <v>-5.8823529411764701</v>
      </c>
      <c r="H444" s="5">
        <v>0.120937263794406</v>
      </c>
      <c r="I444">
        <v>1750</v>
      </c>
      <c r="J444">
        <f>IF(A443=Emisiones_CO2_CO2eq_LA[[#This Row],[País]],IFERROR(Emisiones_CO2_CO2eq_LA[[#This Row],[Industria (kilotoneladas CO₂e)]]-I443,0),0)</f>
        <v>40</v>
      </c>
      <c r="K444" s="5">
        <f>IF(A443=Emisiones_CO2_CO2eq_LA[[#This Row],[País]],IFERROR(((Emisiones_CO2_CO2eq_LA[[#This Row],[Industria (kilotoneladas CO₂e)]]-I443)/I443)*100,0),0)</f>
        <v>2.3391812865497075</v>
      </c>
      <c r="L444" s="5">
        <v>6.6137566137566106E-2</v>
      </c>
      <c r="M444">
        <v>43530</v>
      </c>
      <c r="N444">
        <f>IF(A443=Emisiones_CO2_CO2eq_LA[[#This Row],[País]],IFERROR(Emisiones_CO2_CO2eq_LA[[#This Row],[UCTUS (kilotoneladas CO₂e)]]-M443,0),0)</f>
        <v>-70</v>
      </c>
      <c r="O444" s="5">
        <f>IF(A443=Emisiones_CO2_CO2eq_LA[[#This Row],[País]],IFERROR(((Emisiones_CO2_CO2eq_LA[[#This Row],[UCTUS (kilotoneladas CO₂e)]]-M443)/M443)*100,0),0)</f>
        <v>-0.16055045871559634</v>
      </c>
      <c r="P444" s="5">
        <v>1.6451247165532801</v>
      </c>
      <c r="Q444">
        <v>1100</v>
      </c>
      <c r="R444">
        <f>IF(A443=Emisiones_CO2_CO2eq_LA[[#This Row],[País]],IFERROR(Emisiones_CO2_CO2eq_LA[[#This Row],[Otras Quemas de Combustible (kilotoneladas CO₂e)]]-Q443,0),0)</f>
        <v>-300</v>
      </c>
      <c r="S444" s="5">
        <f>IF(A443=Emisiones_CO2_CO2eq_LA[[#This Row],[País]],IFERROR(((Emisiones_CO2_CO2eq_LA[[#This Row],[Otras Quemas de Combustible (kilotoneladas CO₂e)]]-Q443)/Q443)*100,0),0)</f>
        <v>-21.428571428571427</v>
      </c>
      <c r="T444" s="5">
        <v>0.04</v>
      </c>
      <c r="U444">
        <v>9700</v>
      </c>
      <c r="V444">
        <f>IF(A443=Emisiones_CO2_CO2eq_LA[[#This Row],[País]],IFERROR(Emisiones_CO2_CO2eq_LA[[#This Row],[Transporte (kilotoneladas CO₂e)]]-U443,0),0)</f>
        <v>-200</v>
      </c>
      <c r="W444" s="5">
        <f>IF(A443=Emisiones_CO2_CO2eq_LA[[#This Row],[País]],IFERROR(((Emisiones_CO2_CO2eq_LA[[#This Row],[Transporte (kilotoneladas CO₂e)]]-U443)/U443)*100,0),0)</f>
        <v>-2.0202020202020203</v>
      </c>
      <c r="X444" s="5">
        <v>0.36659108087679498</v>
      </c>
      <c r="Y444">
        <v>7500</v>
      </c>
      <c r="Z444">
        <f>IF(A443=Emisiones_CO2_CO2eq_LA[[#This Row],[País]],IFERROR(Emisiones_CO2_CO2eq_LA[[#This Row],[Manufactura y Construcción (kilotoneladas CO₂e)]]-Y443,0),0)</f>
        <v>200</v>
      </c>
      <c r="AA444" s="5">
        <f>IF(A443=Emisiones_CO2_CO2eq_LA[[#This Row],[País]],IFERROR(((Emisiones_CO2_CO2eq_LA[[#This Row],[Manufactura y Construcción (kilotoneladas CO₂e)]]-Y443)/Y443)*100,0),0)</f>
        <v>2.7397260273972601</v>
      </c>
      <c r="AB444" s="5">
        <v>0.28344671201813998</v>
      </c>
      <c r="AC444">
        <v>270</v>
      </c>
      <c r="AD444">
        <f>IF(A443=Emisiones_CO2_CO2eq_LA[[#This Row],[País]],IFERROR(Emisiones_CO2_CO2eq_LA[[#This Row],[Emisiones Fugitivas (kilotoneladas CO₂e)]]-AC443,0),0)</f>
        <v>0</v>
      </c>
      <c r="AE444" s="5">
        <f>IF(A443=Emisiones_CO2_CO2eq_LA[[#This Row],[País]],IFERROR(((Emisiones_CO2_CO2eq_LA[[#This Row],[Emisiones Fugitivas (kilotoneladas CO₂e)]]-AC443)/AC443)*100,0),0)</f>
        <v>0</v>
      </c>
      <c r="AF444" s="5">
        <v>1.0204081632653E-2</v>
      </c>
      <c r="AG444">
        <v>4800</v>
      </c>
      <c r="AH444">
        <f>IF(A443=Emisiones_CO2_CO2eq_LA[[#This Row],[País]],IFERROR(Emisiones_CO2_CO2eq_LA[[#This Row],[Electricidad y Calor (kilotoneladas CO₂e)]]-AG443,0),0)</f>
        <v>0</v>
      </c>
      <c r="AI444" s="5">
        <f>IF(A443=Emisiones_CO2_CO2eq_LA[[#This Row],[País]],IFERROR(((Emisiones_CO2_CO2eq_LA[[#This Row],[Electricidad y Calor (kilotoneladas CO₂e)]]-AG443)/AG443)*100,0),0)</f>
        <v>0</v>
      </c>
      <c r="AJ444" s="5">
        <v>0.181405895691609</v>
      </c>
    </row>
    <row r="445" spans="1:36" x14ac:dyDescent="0.25">
      <c r="A445" t="s">
        <v>270</v>
      </c>
      <c r="B445" t="s">
        <v>467</v>
      </c>
      <c r="C445" t="s">
        <v>271</v>
      </c>
      <c r="D445">
        <v>2001</v>
      </c>
      <c r="E445">
        <v>3300</v>
      </c>
      <c r="F445">
        <f>IF(A444=Emisiones_CO2_CO2eq_LA[[#This Row],[País]],IFERROR(Emisiones_CO2_CO2eq_LA[[#This Row],[Edificios (kilotoneladas CO₂e)]]-E444,0),0)</f>
        <v>100</v>
      </c>
      <c r="G445" s="5">
        <f>IF(A444=Emisiones_CO2_CO2eq_LA[[#This Row],[País]],IFERROR(((Emisiones_CO2_CO2eq_LA[[#This Row],[Edificios (kilotoneladas CO₂e)]]-E444)/E444)*100,0),0)</f>
        <v>3.125</v>
      </c>
      <c r="H445" s="5">
        <v>0.12313892309414499</v>
      </c>
      <c r="I445">
        <v>1750</v>
      </c>
      <c r="J445">
        <f>IF(A444=Emisiones_CO2_CO2eq_LA[[#This Row],[País]],IFERROR(Emisiones_CO2_CO2eq_LA[[#This Row],[Industria (kilotoneladas CO₂e)]]-I444,0),0)</f>
        <v>0</v>
      </c>
      <c r="K445" s="5">
        <f>IF(A444=Emisiones_CO2_CO2eq_LA[[#This Row],[País]],IFERROR(((Emisiones_CO2_CO2eq_LA[[#This Row],[Industria (kilotoneladas CO₂e)]]-I444)/I444)*100,0),0)</f>
        <v>0</v>
      </c>
      <c r="L445" s="5">
        <v>6.5300944065076999E-2</v>
      </c>
      <c r="M445">
        <v>43420</v>
      </c>
      <c r="N445">
        <f>IF(A444=Emisiones_CO2_CO2eq_LA[[#This Row],[País]],IFERROR(Emisiones_CO2_CO2eq_LA[[#This Row],[UCTUS (kilotoneladas CO₂e)]]-M444,0),0)</f>
        <v>-110</v>
      </c>
      <c r="O445" s="5">
        <f>IF(A444=Emisiones_CO2_CO2eq_LA[[#This Row],[País]],IFERROR(((Emisiones_CO2_CO2eq_LA[[#This Row],[UCTUS (kilotoneladas CO₂e)]]-M444)/M444)*100,0),0)</f>
        <v>-0.25269928784746154</v>
      </c>
      <c r="P445" s="5">
        <v>1.6202097093175101</v>
      </c>
      <c r="Q445">
        <v>900</v>
      </c>
      <c r="R445">
        <f>IF(A444=Emisiones_CO2_CO2eq_LA[[#This Row],[País]],IFERROR(Emisiones_CO2_CO2eq_LA[[#This Row],[Otras Quemas de Combustible (kilotoneladas CO₂e)]]-Q444,0),0)</f>
        <v>-200</v>
      </c>
      <c r="S445" s="5">
        <f>IF(A444=Emisiones_CO2_CO2eq_LA[[#This Row],[País]],IFERROR(((Emisiones_CO2_CO2eq_LA[[#This Row],[Otras Quemas de Combustible (kilotoneladas CO₂e)]]-Q444)/Q444)*100,0),0)</f>
        <v>-18.181818181818183</v>
      </c>
      <c r="T445" s="5">
        <v>0.03</v>
      </c>
      <c r="U445">
        <v>9100</v>
      </c>
      <c r="V445">
        <f>IF(A444=Emisiones_CO2_CO2eq_LA[[#This Row],[País]],IFERROR(Emisiones_CO2_CO2eq_LA[[#This Row],[Transporte (kilotoneladas CO₂e)]]-U444,0),0)</f>
        <v>-600</v>
      </c>
      <c r="W445" s="5">
        <f>IF(A444=Emisiones_CO2_CO2eq_LA[[#This Row],[País]],IFERROR(((Emisiones_CO2_CO2eq_LA[[#This Row],[Transporte (kilotoneladas CO₂e)]]-U444)/U444)*100,0),0)</f>
        <v>-6.1855670103092786</v>
      </c>
      <c r="X445" s="5">
        <v>0.33956490913839998</v>
      </c>
      <c r="Y445">
        <v>6800</v>
      </c>
      <c r="Z445">
        <f>IF(A444=Emisiones_CO2_CO2eq_LA[[#This Row],[País]],IFERROR(Emisiones_CO2_CO2eq_LA[[#This Row],[Manufactura y Construcción (kilotoneladas CO₂e)]]-Y444,0),0)</f>
        <v>-700</v>
      </c>
      <c r="AA445" s="5">
        <f>IF(A444=Emisiones_CO2_CO2eq_LA[[#This Row],[País]],IFERROR(((Emisiones_CO2_CO2eq_LA[[#This Row],[Manufactura y Construcción (kilotoneladas CO₂e)]]-Y444)/Y444)*100,0),0)</f>
        <v>-9.3333333333333339</v>
      </c>
      <c r="AB445" s="5">
        <v>0.25374081122429898</v>
      </c>
      <c r="AC445">
        <v>270</v>
      </c>
      <c r="AD445">
        <f>IF(A444=Emisiones_CO2_CO2eq_LA[[#This Row],[País]],IFERROR(Emisiones_CO2_CO2eq_LA[[#This Row],[Emisiones Fugitivas (kilotoneladas CO₂e)]]-AC444,0),0)</f>
        <v>0</v>
      </c>
      <c r="AE445" s="5">
        <f>IF(A444=Emisiones_CO2_CO2eq_LA[[#This Row],[País]],IFERROR(((Emisiones_CO2_CO2eq_LA[[#This Row],[Emisiones Fugitivas (kilotoneladas CO₂e)]]-AC444)/AC444)*100,0),0)</f>
        <v>0</v>
      </c>
      <c r="AF445" s="5">
        <v>1.00750027986118E-2</v>
      </c>
      <c r="AG445">
        <v>4200</v>
      </c>
      <c r="AH445">
        <f>IF(A444=Emisiones_CO2_CO2eq_LA[[#This Row],[País]],IFERROR(Emisiones_CO2_CO2eq_LA[[#This Row],[Electricidad y Calor (kilotoneladas CO₂e)]]-AG444,0),0)</f>
        <v>-600</v>
      </c>
      <c r="AI445" s="5">
        <f>IF(A444=Emisiones_CO2_CO2eq_LA[[#This Row],[País]],IFERROR(((Emisiones_CO2_CO2eq_LA[[#This Row],[Electricidad y Calor (kilotoneladas CO₂e)]]-AG444)/AG444)*100,0),0)</f>
        <v>-12.5</v>
      </c>
      <c r="AJ445" s="5">
        <v>0.156722265756184</v>
      </c>
    </row>
    <row r="446" spans="1:36" x14ac:dyDescent="0.25">
      <c r="A446" t="s">
        <v>270</v>
      </c>
      <c r="B446" t="s">
        <v>467</v>
      </c>
      <c r="C446" t="s">
        <v>271</v>
      </c>
      <c r="D446">
        <v>2002</v>
      </c>
      <c r="E446">
        <v>3600</v>
      </c>
      <c r="F446">
        <f>IF(A445=Emisiones_CO2_CO2eq_LA[[#This Row],[País]],IFERROR(Emisiones_CO2_CO2eq_LA[[#This Row],[Edificios (kilotoneladas CO₂e)]]-E445,0),0)</f>
        <v>300</v>
      </c>
      <c r="G446" s="5">
        <f>IF(A445=Emisiones_CO2_CO2eq_LA[[#This Row],[País]],IFERROR(((Emisiones_CO2_CO2eq_LA[[#This Row],[Edificios (kilotoneladas CO₂e)]]-E445)/E445)*100,0),0)</f>
        <v>9.0909090909090917</v>
      </c>
      <c r="H446" s="5">
        <v>0.132836426700121</v>
      </c>
      <c r="I446">
        <v>1750</v>
      </c>
      <c r="J446">
        <f>IF(A445=Emisiones_CO2_CO2eq_LA[[#This Row],[País]],IFERROR(Emisiones_CO2_CO2eq_LA[[#This Row],[Industria (kilotoneladas CO₂e)]]-I445,0),0)</f>
        <v>0</v>
      </c>
      <c r="K446" s="5">
        <f>IF(A445=Emisiones_CO2_CO2eq_LA[[#This Row],[País]],IFERROR(((Emisiones_CO2_CO2eq_LA[[#This Row],[Industria (kilotoneladas CO₂e)]]-I445)/I445)*100,0),0)</f>
        <v>0</v>
      </c>
      <c r="L446" s="5">
        <v>6.4573262979225804E-2</v>
      </c>
      <c r="M446">
        <v>43390</v>
      </c>
      <c r="N446">
        <f>IF(A445=Emisiones_CO2_CO2eq_LA[[#This Row],[País]],IFERROR(Emisiones_CO2_CO2eq_LA[[#This Row],[UCTUS (kilotoneladas CO₂e)]]-M445,0),0)</f>
        <v>-30</v>
      </c>
      <c r="O446" s="5">
        <f>IF(A445=Emisiones_CO2_CO2eq_LA[[#This Row],[País]],IFERROR(((Emisiones_CO2_CO2eq_LA[[#This Row],[UCTUS (kilotoneladas CO₂e)]]-M445)/M445)*100,0),0)</f>
        <v>-6.9092584062643944E-2</v>
      </c>
      <c r="P446" s="5">
        <v>1.6010479318106301</v>
      </c>
      <c r="Q446">
        <v>900</v>
      </c>
      <c r="R446">
        <f>IF(A445=Emisiones_CO2_CO2eq_LA[[#This Row],[País]],IFERROR(Emisiones_CO2_CO2eq_LA[[#This Row],[Otras Quemas de Combustible (kilotoneladas CO₂e)]]-Q445,0),0)</f>
        <v>0</v>
      </c>
      <c r="S446" s="5">
        <f>IF(A445=Emisiones_CO2_CO2eq_LA[[#This Row],[País]],IFERROR(((Emisiones_CO2_CO2eq_LA[[#This Row],[Otras Quemas de Combustible (kilotoneladas CO₂e)]]-Q445)/Q445)*100,0),0)</f>
        <v>0</v>
      </c>
      <c r="T446" s="5">
        <v>0.03</v>
      </c>
      <c r="U446">
        <v>8900</v>
      </c>
      <c r="V446">
        <f>IF(A445=Emisiones_CO2_CO2eq_LA[[#This Row],[País]],IFERROR(Emisiones_CO2_CO2eq_LA[[#This Row],[Transporte (kilotoneladas CO₂e)]]-U445,0),0)</f>
        <v>-200</v>
      </c>
      <c r="W446" s="5">
        <f>IF(A445=Emisiones_CO2_CO2eq_LA[[#This Row],[País]],IFERROR(((Emisiones_CO2_CO2eq_LA[[#This Row],[Transporte (kilotoneladas CO₂e)]]-U445)/U445)*100,0),0)</f>
        <v>-2.197802197802198</v>
      </c>
      <c r="X446" s="5">
        <v>0.328401166008634</v>
      </c>
      <c r="Y446">
        <v>7200</v>
      </c>
      <c r="Z446">
        <f>IF(A445=Emisiones_CO2_CO2eq_LA[[#This Row],[País]],IFERROR(Emisiones_CO2_CO2eq_LA[[#This Row],[Manufactura y Construcción (kilotoneladas CO₂e)]]-Y445,0),0)</f>
        <v>400</v>
      </c>
      <c r="AA446" s="5">
        <f>IF(A445=Emisiones_CO2_CO2eq_LA[[#This Row],[País]],IFERROR(((Emisiones_CO2_CO2eq_LA[[#This Row],[Manufactura y Construcción (kilotoneladas CO₂e)]]-Y445)/Y445)*100,0),0)</f>
        <v>5.8823529411764701</v>
      </c>
      <c r="AB446" s="5">
        <v>0.26567285340024299</v>
      </c>
      <c r="AC446">
        <v>270</v>
      </c>
      <c r="AD446">
        <f>IF(A445=Emisiones_CO2_CO2eq_LA[[#This Row],[País]],IFERROR(Emisiones_CO2_CO2eq_LA[[#This Row],[Emisiones Fugitivas (kilotoneladas CO₂e)]]-AC445,0),0)</f>
        <v>0</v>
      </c>
      <c r="AE446" s="5">
        <f>IF(A445=Emisiones_CO2_CO2eq_LA[[#This Row],[País]],IFERROR(((Emisiones_CO2_CO2eq_LA[[#This Row],[Emisiones Fugitivas (kilotoneladas CO₂e)]]-AC445)/AC445)*100,0),0)</f>
        <v>0</v>
      </c>
      <c r="AF446" s="5">
        <v>9.9627320025091302E-3</v>
      </c>
      <c r="AG446">
        <v>4800</v>
      </c>
      <c r="AH446">
        <f>IF(A445=Emisiones_CO2_CO2eq_LA[[#This Row],[País]],IFERROR(Emisiones_CO2_CO2eq_LA[[#This Row],[Electricidad y Calor (kilotoneladas CO₂e)]]-AG445,0),0)</f>
        <v>600</v>
      </c>
      <c r="AI446" s="5">
        <f>IF(A445=Emisiones_CO2_CO2eq_LA[[#This Row],[País]],IFERROR(((Emisiones_CO2_CO2eq_LA[[#This Row],[Electricidad y Calor (kilotoneladas CO₂e)]]-AG445)/AG445)*100,0),0)</f>
        <v>14.285714285714285</v>
      </c>
      <c r="AJ446" s="5">
        <v>0.17711523560016201</v>
      </c>
    </row>
    <row r="447" spans="1:36" x14ac:dyDescent="0.25">
      <c r="A447" t="s">
        <v>270</v>
      </c>
      <c r="B447" t="s">
        <v>467</v>
      </c>
      <c r="C447" t="s">
        <v>271</v>
      </c>
      <c r="D447">
        <v>2003</v>
      </c>
      <c r="E447">
        <v>3000</v>
      </c>
      <c r="F447">
        <f>IF(A446=Emisiones_CO2_CO2eq_LA[[#This Row],[País]],IFERROR(Emisiones_CO2_CO2eq_LA[[#This Row],[Edificios (kilotoneladas CO₂e)]]-E446,0),0)</f>
        <v>-600</v>
      </c>
      <c r="G447" s="5">
        <f>IF(A446=Emisiones_CO2_CO2eq_LA[[#This Row],[País]],IFERROR(((Emisiones_CO2_CO2eq_LA[[#This Row],[Edificios (kilotoneladas CO₂e)]]-E446)/E446)*100,0),0)</f>
        <v>-16.666666666666664</v>
      </c>
      <c r="H447" s="5">
        <v>0.10960105217009999</v>
      </c>
      <c r="I447">
        <v>1740</v>
      </c>
      <c r="J447">
        <f>IF(A446=Emisiones_CO2_CO2eq_LA[[#This Row],[País]],IFERROR(Emisiones_CO2_CO2eq_LA[[#This Row],[Industria (kilotoneladas CO₂e)]]-I446,0),0)</f>
        <v>-10</v>
      </c>
      <c r="K447" s="5">
        <f>IF(A446=Emisiones_CO2_CO2eq_LA[[#This Row],[País]],IFERROR(((Emisiones_CO2_CO2eq_LA[[#This Row],[Industria (kilotoneladas CO₂e)]]-I446)/I446)*100,0),0)</f>
        <v>-0.5714285714285714</v>
      </c>
      <c r="L447" s="5">
        <v>6.3568610258658398E-2</v>
      </c>
      <c r="M447">
        <v>43510</v>
      </c>
      <c r="N447">
        <f>IF(A446=Emisiones_CO2_CO2eq_LA[[#This Row],[País]],IFERROR(Emisiones_CO2_CO2eq_LA[[#This Row],[UCTUS (kilotoneladas CO₂e)]]-M446,0),0)</f>
        <v>120</v>
      </c>
      <c r="O447" s="5">
        <f>IF(A446=Emisiones_CO2_CO2eq_LA[[#This Row],[País]],IFERROR(((Emisiones_CO2_CO2eq_LA[[#This Row],[UCTUS (kilotoneladas CO₂e)]]-M446)/M446)*100,0),0)</f>
        <v>0.27656141968195436</v>
      </c>
      <c r="P447" s="5">
        <v>1.58958059330702</v>
      </c>
      <c r="Q447">
        <v>800</v>
      </c>
      <c r="R447">
        <f>IF(A446=Emisiones_CO2_CO2eq_LA[[#This Row],[País]],IFERROR(Emisiones_CO2_CO2eq_LA[[#This Row],[Otras Quemas de Combustible (kilotoneladas CO₂e)]]-Q446,0),0)</f>
        <v>-100</v>
      </c>
      <c r="S447" s="5">
        <f>IF(A446=Emisiones_CO2_CO2eq_LA[[#This Row],[País]],IFERROR(((Emisiones_CO2_CO2eq_LA[[#This Row],[Otras Quemas de Combustible (kilotoneladas CO₂e)]]-Q446)/Q446)*100,0),0)</f>
        <v>-11.111111111111111</v>
      </c>
      <c r="T447" s="5">
        <v>0.03</v>
      </c>
      <c r="U447">
        <v>9400</v>
      </c>
      <c r="V447">
        <f>IF(A446=Emisiones_CO2_CO2eq_LA[[#This Row],[País]],IFERROR(Emisiones_CO2_CO2eq_LA[[#This Row],[Transporte (kilotoneladas CO₂e)]]-U446,0),0)</f>
        <v>500</v>
      </c>
      <c r="W447" s="5">
        <f>IF(A446=Emisiones_CO2_CO2eq_LA[[#This Row],[País]],IFERROR(((Emisiones_CO2_CO2eq_LA[[#This Row],[Transporte (kilotoneladas CO₂e)]]-U446)/U446)*100,0),0)</f>
        <v>5.6179775280898872</v>
      </c>
      <c r="X447" s="5">
        <v>0.34341663013298201</v>
      </c>
      <c r="Y447">
        <v>6900</v>
      </c>
      <c r="Z447">
        <f>IF(A446=Emisiones_CO2_CO2eq_LA[[#This Row],[País]],IFERROR(Emisiones_CO2_CO2eq_LA[[#This Row],[Manufactura y Construcción (kilotoneladas CO₂e)]]-Y446,0),0)</f>
        <v>-300</v>
      </c>
      <c r="AA447" s="5">
        <f>IF(A446=Emisiones_CO2_CO2eq_LA[[#This Row],[País]],IFERROR(((Emisiones_CO2_CO2eq_LA[[#This Row],[Manufactura y Construcción (kilotoneladas CO₂e)]]-Y446)/Y446)*100,0),0)</f>
        <v>-4.1666666666666661</v>
      </c>
      <c r="AB447" s="5">
        <v>0.25208241999123099</v>
      </c>
      <c r="AC447">
        <v>330</v>
      </c>
      <c r="AD447">
        <f>IF(A446=Emisiones_CO2_CO2eq_LA[[#This Row],[País]],IFERROR(Emisiones_CO2_CO2eq_LA[[#This Row],[Emisiones Fugitivas (kilotoneladas CO₂e)]]-AC446,0),0)</f>
        <v>60</v>
      </c>
      <c r="AE447" s="5">
        <f>IF(A446=Emisiones_CO2_CO2eq_LA[[#This Row],[País]],IFERROR(((Emisiones_CO2_CO2eq_LA[[#This Row],[Emisiones Fugitivas (kilotoneladas CO₂e)]]-AC446)/AC446)*100,0),0)</f>
        <v>22.222222222222221</v>
      </c>
      <c r="AF447" s="5">
        <v>1.2056115738711E-2</v>
      </c>
      <c r="AG447">
        <v>4900</v>
      </c>
      <c r="AH447">
        <f>IF(A446=Emisiones_CO2_CO2eq_LA[[#This Row],[País]],IFERROR(Emisiones_CO2_CO2eq_LA[[#This Row],[Electricidad y Calor (kilotoneladas CO₂e)]]-AG446,0),0)</f>
        <v>100</v>
      </c>
      <c r="AI447" s="5">
        <f>IF(A446=Emisiones_CO2_CO2eq_LA[[#This Row],[País]],IFERROR(((Emisiones_CO2_CO2eq_LA[[#This Row],[Electricidad y Calor (kilotoneladas CO₂e)]]-AG446)/AG446)*100,0),0)</f>
        <v>2.083333333333333</v>
      </c>
      <c r="AJ447" s="5">
        <v>0.17901505187783101</v>
      </c>
    </row>
    <row r="448" spans="1:36" x14ac:dyDescent="0.25">
      <c r="A448" t="s">
        <v>270</v>
      </c>
      <c r="B448" t="s">
        <v>467</v>
      </c>
      <c r="C448" t="s">
        <v>271</v>
      </c>
      <c r="D448">
        <v>2004</v>
      </c>
      <c r="E448">
        <v>2300</v>
      </c>
      <c r="F448">
        <f>IF(A447=Emisiones_CO2_CO2eq_LA[[#This Row],[País]],IFERROR(Emisiones_CO2_CO2eq_LA[[#This Row],[Edificios (kilotoneladas CO₂e)]]-E447,0),0)</f>
        <v>-700</v>
      </c>
      <c r="G448" s="5">
        <f>IF(A447=Emisiones_CO2_CO2eq_LA[[#This Row],[País]],IFERROR(((Emisiones_CO2_CO2eq_LA[[#This Row],[Edificios (kilotoneladas CO₂e)]]-E447)/E447)*100,0),0)</f>
        <v>-23.333333333333332</v>
      </c>
      <c r="H448" s="5">
        <v>8.3260932522444195E-2</v>
      </c>
      <c r="I448">
        <v>1980</v>
      </c>
      <c r="J448">
        <f>IF(A447=Emisiones_CO2_CO2eq_LA[[#This Row],[País]],IFERROR(Emisiones_CO2_CO2eq_LA[[#This Row],[Industria (kilotoneladas CO₂e)]]-I447,0),0)</f>
        <v>240</v>
      </c>
      <c r="K448" s="5">
        <f>IF(A447=Emisiones_CO2_CO2eq_LA[[#This Row],[País]],IFERROR(((Emisiones_CO2_CO2eq_LA[[#This Row],[Industria (kilotoneladas CO₂e)]]-I447)/I447)*100,0),0)</f>
        <v>13.793103448275861</v>
      </c>
      <c r="L448" s="5">
        <v>7.1676802780191104E-2</v>
      </c>
      <c r="M448">
        <v>43440</v>
      </c>
      <c r="N448">
        <f>IF(A447=Emisiones_CO2_CO2eq_LA[[#This Row],[País]],IFERROR(Emisiones_CO2_CO2eq_LA[[#This Row],[UCTUS (kilotoneladas CO₂e)]]-M447,0),0)</f>
        <v>-70</v>
      </c>
      <c r="O448" s="5">
        <f>IF(A447=Emisiones_CO2_CO2eq_LA[[#This Row],[País]],IFERROR(((Emisiones_CO2_CO2eq_LA[[#This Row],[UCTUS (kilotoneladas CO₂e)]]-M447)/M447)*100,0),0)</f>
        <v>-0.16088255573431395</v>
      </c>
      <c r="P448" s="5">
        <v>1.5725456125108599</v>
      </c>
      <c r="Q448">
        <v>1100</v>
      </c>
      <c r="R448">
        <f>IF(A447=Emisiones_CO2_CO2eq_LA[[#This Row],[País]],IFERROR(Emisiones_CO2_CO2eq_LA[[#This Row],[Otras Quemas de Combustible (kilotoneladas CO₂e)]]-Q447,0),0)</f>
        <v>300</v>
      </c>
      <c r="S448" s="5">
        <f>IF(A447=Emisiones_CO2_CO2eq_LA[[#This Row],[País]],IFERROR(((Emisiones_CO2_CO2eq_LA[[#This Row],[Otras Quemas de Combustible (kilotoneladas CO₂e)]]-Q447)/Q447)*100,0),0)</f>
        <v>37.5</v>
      </c>
      <c r="T448" s="5">
        <v>0.04</v>
      </c>
      <c r="U448">
        <v>10600</v>
      </c>
      <c r="V448">
        <f>IF(A447=Emisiones_CO2_CO2eq_LA[[#This Row],[País]],IFERROR(Emisiones_CO2_CO2eq_LA[[#This Row],[Transporte (kilotoneladas CO₂e)]]-U447,0),0)</f>
        <v>1200</v>
      </c>
      <c r="W448" s="5">
        <f>IF(A447=Emisiones_CO2_CO2eq_LA[[#This Row],[País]],IFERROR(((Emisiones_CO2_CO2eq_LA[[#This Row],[Transporte (kilotoneladas CO₂e)]]-U447)/U447)*100,0),0)</f>
        <v>12.76595744680851</v>
      </c>
      <c r="X448" s="5">
        <v>0.38372429771213401</v>
      </c>
      <c r="Y448">
        <v>7900</v>
      </c>
      <c r="Z448">
        <f>IF(A447=Emisiones_CO2_CO2eq_LA[[#This Row],[País]],IFERROR(Emisiones_CO2_CO2eq_LA[[#This Row],[Manufactura y Construcción (kilotoneladas CO₂e)]]-Y447,0),0)</f>
        <v>1000</v>
      </c>
      <c r="AA448" s="5">
        <f>IF(A447=Emisiones_CO2_CO2eq_LA[[#This Row],[País]],IFERROR(((Emisiones_CO2_CO2eq_LA[[#This Row],[Manufactura y Construcción (kilotoneladas CO₂e)]]-Y447)/Y447)*100,0),0)</f>
        <v>14.492753623188406</v>
      </c>
      <c r="AB448" s="5">
        <v>0.28598320301187302</v>
      </c>
      <c r="AC448">
        <v>550</v>
      </c>
      <c r="AD448">
        <f>IF(A447=Emisiones_CO2_CO2eq_LA[[#This Row],[País]],IFERROR(Emisiones_CO2_CO2eq_LA[[#This Row],[Emisiones Fugitivas (kilotoneladas CO₂e)]]-AC447,0),0)</f>
        <v>220</v>
      </c>
      <c r="AE448" s="5">
        <f>IF(A447=Emisiones_CO2_CO2eq_LA[[#This Row],[País]],IFERROR(((Emisiones_CO2_CO2eq_LA[[#This Row],[Emisiones Fugitivas (kilotoneladas CO₂e)]]-AC447)/AC447)*100,0),0)</f>
        <v>66.666666666666657</v>
      </c>
      <c r="AF448" s="5">
        <v>1.99102229944975E-2</v>
      </c>
      <c r="AG448">
        <v>6900</v>
      </c>
      <c r="AH448">
        <f>IF(A447=Emisiones_CO2_CO2eq_LA[[#This Row],[País]],IFERROR(Emisiones_CO2_CO2eq_LA[[#This Row],[Electricidad y Calor (kilotoneladas CO₂e)]]-AG447,0),0)</f>
        <v>2000</v>
      </c>
      <c r="AI448" s="5">
        <f>IF(A447=Emisiones_CO2_CO2eq_LA[[#This Row],[País]],IFERROR(((Emisiones_CO2_CO2eq_LA[[#This Row],[Electricidad y Calor (kilotoneladas CO₂e)]]-AG447)/AG447)*100,0),0)</f>
        <v>40.816326530612244</v>
      </c>
      <c r="AJ448" s="5">
        <v>0.24978279756733199</v>
      </c>
    </row>
    <row r="449" spans="1:36" x14ac:dyDescent="0.25">
      <c r="A449" t="s">
        <v>270</v>
      </c>
      <c r="B449" t="s">
        <v>467</v>
      </c>
      <c r="C449" t="s">
        <v>271</v>
      </c>
      <c r="D449">
        <v>2005</v>
      </c>
      <c r="E449">
        <v>2100</v>
      </c>
      <c r="F449">
        <f>IF(A448=Emisiones_CO2_CO2eq_LA[[#This Row],[País]],IFERROR(Emisiones_CO2_CO2eq_LA[[#This Row],[Edificios (kilotoneladas CO₂e)]]-E448,0),0)</f>
        <v>-200</v>
      </c>
      <c r="G449" s="5">
        <f>IF(A448=Emisiones_CO2_CO2eq_LA[[#This Row],[País]],IFERROR(((Emisiones_CO2_CO2eq_LA[[#This Row],[Edificios (kilotoneladas CO₂e)]]-E448)/E448)*100,0),0)</f>
        <v>-8.695652173913043</v>
      </c>
      <c r="H449" s="5">
        <v>7.5360654561113904E-2</v>
      </c>
      <c r="I449">
        <v>2170</v>
      </c>
      <c r="J449">
        <f>IF(A448=Emisiones_CO2_CO2eq_LA[[#This Row],[País]],IFERROR(Emisiones_CO2_CO2eq_LA[[#This Row],[Industria (kilotoneladas CO₂e)]]-I448,0),0)</f>
        <v>190</v>
      </c>
      <c r="K449" s="5">
        <f>IF(A448=Emisiones_CO2_CO2eq_LA[[#This Row],[País]],IFERROR(((Emisiones_CO2_CO2eq_LA[[#This Row],[Industria (kilotoneladas CO₂e)]]-I448)/I448)*100,0),0)</f>
        <v>9.5959595959595951</v>
      </c>
      <c r="L449" s="5">
        <v>7.7872676379817707E-2</v>
      </c>
      <c r="M449">
        <v>45670</v>
      </c>
      <c r="N449">
        <f>IF(A448=Emisiones_CO2_CO2eq_LA[[#This Row],[País]],IFERROR(Emisiones_CO2_CO2eq_LA[[#This Row],[UCTUS (kilotoneladas CO₂e)]]-M448,0),0)</f>
        <v>2230</v>
      </c>
      <c r="O449" s="5">
        <f>IF(A448=Emisiones_CO2_CO2eq_LA[[#This Row],[País]],IFERROR(((Emisiones_CO2_CO2eq_LA[[#This Row],[UCTUS (kilotoneladas CO₂e)]]-M448)/M448)*100,0),0)</f>
        <v>5.1335174953959486</v>
      </c>
      <c r="P449" s="5">
        <v>1.63891480657432</v>
      </c>
      <c r="Q449">
        <v>1000</v>
      </c>
      <c r="R449">
        <f>IF(A448=Emisiones_CO2_CO2eq_LA[[#This Row],[País]],IFERROR(Emisiones_CO2_CO2eq_LA[[#This Row],[Otras Quemas de Combustible (kilotoneladas CO₂e)]]-Q448,0),0)</f>
        <v>-100</v>
      </c>
      <c r="S449" s="5">
        <f>IF(A448=Emisiones_CO2_CO2eq_LA[[#This Row],[País]],IFERROR(((Emisiones_CO2_CO2eq_LA[[#This Row],[Otras Quemas de Combustible (kilotoneladas CO₂e)]]-Q448)/Q448)*100,0),0)</f>
        <v>-9.0909090909090917</v>
      </c>
      <c r="T449" s="5">
        <v>0.04</v>
      </c>
      <c r="U449">
        <v>10100</v>
      </c>
      <c r="V449">
        <f>IF(A448=Emisiones_CO2_CO2eq_LA[[#This Row],[País]],IFERROR(Emisiones_CO2_CO2eq_LA[[#This Row],[Transporte (kilotoneladas CO₂e)]]-U448,0),0)</f>
        <v>-500</v>
      </c>
      <c r="W449" s="5">
        <f>IF(A448=Emisiones_CO2_CO2eq_LA[[#This Row],[País]],IFERROR(((Emisiones_CO2_CO2eq_LA[[#This Row],[Transporte (kilotoneladas CO₂e)]]-U448)/U448)*100,0),0)</f>
        <v>-4.716981132075472</v>
      </c>
      <c r="X449" s="5">
        <v>0.36244886241297603</v>
      </c>
      <c r="Y449">
        <v>8100</v>
      </c>
      <c r="Z449">
        <f>IF(A448=Emisiones_CO2_CO2eq_LA[[#This Row],[País]],IFERROR(Emisiones_CO2_CO2eq_LA[[#This Row],[Manufactura y Construcción (kilotoneladas CO₂e)]]-Y448,0),0)</f>
        <v>200</v>
      </c>
      <c r="AA449" s="5">
        <f>IF(A448=Emisiones_CO2_CO2eq_LA[[#This Row],[País]],IFERROR(((Emisiones_CO2_CO2eq_LA[[#This Row],[Manufactura y Construcción (kilotoneladas CO₂e)]]-Y448)/Y448)*100,0),0)</f>
        <v>2.5316455696202533</v>
      </c>
      <c r="AB449" s="5">
        <v>0.29067681045000998</v>
      </c>
      <c r="AC449">
        <v>550</v>
      </c>
      <c r="AD449">
        <f>IF(A448=Emisiones_CO2_CO2eq_LA[[#This Row],[País]],IFERROR(Emisiones_CO2_CO2eq_LA[[#This Row],[Emisiones Fugitivas (kilotoneladas CO₂e)]]-AC448,0),0)</f>
        <v>0</v>
      </c>
      <c r="AE449" s="5">
        <f>IF(A448=Emisiones_CO2_CO2eq_LA[[#This Row],[País]],IFERROR(((Emisiones_CO2_CO2eq_LA[[#This Row],[Emisiones Fugitivas (kilotoneladas CO₂e)]]-AC448)/AC448)*100,0),0)</f>
        <v>0</v>
      </c>
      <c r="AF449" s="5">
        <v>1.97373142898155E-2</v>
      </c>
      <c r="AG449">
        <v>7400</v>
      </c>
      <c r="AH449">
        <f>IF(A448=Emisiones_CO2_CO2eq_LA[[#This Row],[País]],IFERROR(Emisiones_CO2_CO2eq_LA[[#This Row],[Electricidad y Calor (kilotoneladas CO₂e)]]-AG448,0),0)</f>
        <v>500</v>
      </c>
      <c r="AI449" s="5">
        <f>IF(A448=Emisiones_CO2_CO2eq_LA[[#This Row],[País]],IFERROR(((Emisiones_CO2_CO2eq_LA[[#This Row],[Electricidad y Calor (kilotoneladas CO₂e)]]-AG448)/AG448)*100,0),0)</f>
        <v>7.2463768115942031</v>
      </c>
      <c r="AJ449" s="5">
        <v>0.26555659226297201</v>
      </c>
    </row>
    <row r="450" spans="1:36" x14ac:dyDescent="0.25">
      <c r="A450" t="s">
        <v>270</v>
      </c>
      <c r="B450" t="s">
        <v>467</v>
      </c>
      <c r="C450" t="s">
        <v>271</v>
      </c>
      <c r="D450">
        <v>2006</v>
      </c>
      <c r="E450">
        <v>1800</v>
      </c>
      <c r="F450">
        <f>IF(A449=Emisiones_CO2_CO2eq_LA[[#This Row],[País]],IFERROR(Emisiones_CO2_CO2eq_LA[[#This Row],[Edificios (kilotoneladas CO₂e)]]-E449,0),0)</f>
        <v>-300</v>
      </c>
      <c r="G450" s="5">
        <f>IF(A449=Emisiones_CO2_CO2eq_LA[[#This Row],[País]],IFERROR(((Emisiones_CO2_CO2eq_LA[[#This Row],[Edificios (kilotoneladas CO₂e)]]-E449)/E449)*100,0),0)</f>
        <v>-14.285714285714285</v>
      </c>
      <c r="H450" s="5">
        <v>6.4052380613479398E-2</v>
      </c>
      <c r="I450">
        <v>2440</v>
      </c>
      <c r="J450">
        <f>IF(A449=Emisiones_CO2_CO2eq_LA[[#This Row],[País]],IFERROR(Emisiones_CO2_CO2eq_LA[[#This Row],[Industria (kilotoneladas CO₂e)]]-I449,0),0)</f>
        <v>270</v>
      </c>
      <c r="K450" s="5">
        <f>IF(A449=Emisiones_CO2_CO2eq_LA[[#This Row],[País]],IFERROR(((Emisiones_CO2_CO2eq_LA[[#This Row],[Industria (kilotoneladas CO₂e)]]-I449)/I449)*100,0),0)</f>
        <v>12.442396313364055</v>
      </c>
      <c r="L450" s="5">
        <v>8.6826560387160995E-2</v>
      </c>
      <c r="M450">
        <v>69390</v>
      </c>
      <c r="N450">
        <f>IF(A449=Emisiones_CO2_CO2eq_LA[[#This Row],[País]],IFERROR(Emisiones_CO2_CO2eq_LA[[#This Row],[UCTUS (kilotoneladas CO₂e)]]-M449,0),0)</f>
        <v>23720</v>
      </c>
      <c r="O450" s="5">
        <f>IF(A449=Emisiones_CO2_CO2eq_LA[[#This Row],[País]],IFERROR(((Emisiones_CO2_CO2eq_LA[[#This Row],[UCTUS (kilotoneladas CO₂e)]]-M449)/M449)*100,0),0)</f>
        <v>51.937814758046862</v>
      </c>
      <c r="P450" s="5">
        <v>2.4692192726496298</v>
      </c>
      <c r="Q450">
        <v>900</v>
      </c>
      <c r="R450">
        <f>IF(A449=Emisiones_CO2_CO2eq_LA[[#This Row],[País]],IFERROR(Emisiones_CO2_CO2eq_LA[[#This Row],[Otras Quemas de Combustible (kilotoneladas CO₂e)]]-Q449,0),0)</f>
        <v>-100</v>
      </c>
      <c r="S450" s="5">
        <f>IF(A449=Emisiones_CO2_CO2eq_LA[[#This Row],[País]],IFERROR(((Emisiones_CO2_CO2eq_LA[[#This Row],[Otras Quemas de Combustible (kilotoneladas CO₂e)]]-Q449)/Q449)*100,0),0)</f>
        <v>-10</v>
      </c>
      <c r="T450" s="5">
        <v>0.03</v>
      </c>
      <c r="U450">
        <v>10800</v>
      </c>
      <c r="V450">
        <f>IF(A449=Emisiones_CO2_CO2eq_LA[[#This Row],[País]],IFERROR(Emisiones_CO2_CO2eq_LA[[#This Row],[Transporte (kilotoneladas CO₂e)]]-U449,0),0)</f>
        <v>700</v>
      </c>
      <c r="W450" s="5">
        <f>IF(A449=Emisiones_CO2_CO2eq_LA[[#This Row],[País]],IFERROR(((Emisiones_CO2_CO2eq_LA[[#This Row],[Transporte (kilotoneladas CO₂e)]]-U449)/U449)*100,0),0)</f>
        <v>6.9306930693069315</v>
      </c>
      <c r="X450" s="5">
        <v>0.384314283680876</v>
      </c>
      <c r="Y450">
        <v>7500</v>
      </c>
      <c r="Z450">
        <f>IF(A449=Emisiones_CO2_CO2eq_LA[[#This Row],[País]],IFERROR(Emisiones_CO2_CO2eq_LA[[#This Row],[Manufactura y Construcción (kilotoneladas CO₂e)]]-Y449,0),0)</f>
        <v>-600</v>
      </c>
      <c r="AA450" s="5">
        <f>IF(A449=Emisiones_CO2_CO2eq_LA[[#This Row],[País]],IFERROR(((Emisiones_CO2_CO2eq_LA[[#This Row],[Manufactura y Construcción (kilotoneladas CO₂e)]]-Y449)/Y449)*100,0),0)</f>
        <v>-7.4074074074074066</v>
      </c>
      <c r="AB450" s="5">
        <v>0.26688491922283097</v>
      </c>
      <c r="AC450">
        <v>600</v>
      </c>
      <c r="AD450">
        <f>IF(A449=Emisiones_CO2_CO2eq_LA[[#This Row],[País]],IFERROR(Emisiones_CO2_CO2eq_LA[[#This Row],[Emisiones Fugitivas (kilotoneladas CO₂e)]]-AC449,0),0)</f>
        <v>50</v>
      </c>
      <c r="AE450" s="5">
        <f>IF(A449=Emisiones_CO2_CO2eq_LA[[#This Row],[País]],IFERROR(((Emisiones_CO2_CO2eq_LA[[#This Row],[Emisiones Fugitivas (kilotoneladas CO₂e)]]-AC449)/AC449)*100,0),0)</f>
        <v>9.0909090909090917</v>
      </c>
      <c r="AF450" s="5">
        <v>2.1350793537826401E-2</v>
      </c>
      <c r="AG450">
        <v>6900</v>
      </c>
      <c r="AH450">
        <f>IF(A449=Emisiones_CO2_CO2eq_LA[[#This Row],[País]],IFERROR(Emisiones_CO2_CO2eq_LA[[#This Row],[Electricidad y Calor (kilotoneladas CO₂e)]]-AG449,0),0)</f>
        <v>-500</v>
      </c>
      <c r="AI450" s="5">
        <f>IF(A449=Emisiones_CO2_CO2eq_LA[[#This Row],[País]],IFERROR(((Emisiones_CO2_CO2eq_LA[[#This Row],[Electricidad y Calor (kilotoneladas CO₂e)]]-AG449)/AG449)*100,0),0)</f>
        <v>-6.756756756756757</v>
      </c>
      <c r="AJ450" s="5">
        <v>0.24553412568500399</v>
      </c>
    </row>
    <row r="451" spans="1:36" x14ac:dyDescent="0.25">
      <c r="A451" t="s">
        <v>270</v>
      </c>
      <c r="B451" t="s">
        <v>467</v>
      </c>
      <c r="C451" t="s">
        <v>271</v>
      </c>
      <c r="D451">
        <v>2007</v>
      </c>
      <c r="E451">
        <v>1800</v>
      </c>
      <c r="F451">
        <f>IF(A450=Emisiones_CO2_CO2eq_LA[[#This Row],[País]],IFERROR(Emisiones_CO2_CO2eq_LA[[#This Row],[Edificios (kilotoneladas CO₂e)]]-E450,0),0)</f>
        <v>0</v>
      </c>
      <c r="G451" s="5">
        <f>IF(A450=Emisiones_CO2_CO2eq_LA[[#This Row],[País]],IFERROR(((Emisiones_CO2_CO2eq_LA[[#This Row],[Edificios (kilotoneladas CO₂e)]]-E450)/E450)*100,0),0)</f>
        <v>0</v>
      </c>
      <c r="H451" s="5">
        <v>6.3530159178343204E-2</v>
      </c>
      <c r="I451">
        <v>2590</v>
      </c>
      <c r="J451">
        <f>IF(A450=Emisiones_CO2_CO2eq_LA[[#This Row],[País]],IFERROR(Emisiones_CO2_CO2eq_LA[[#This Row],[Industria (kilotoneladas CO₂e)]]-I450,0),0)</f>
        <v>150</v>
      </c>
      <c r="K451" s="5">
        <f>IF(A450=Emisiones_CO2_CO2eq_LA[[#This Row],[País]],IFERROR(((Emisiones_CO2_CO2eq_LA[[#This Row],[Industria (kilotoneladas CO₂e)]]-I450)/I450)*100,0),0)</f>
        <v>6.1475409836065573</v>
      </c>
      <c r="L451" s="5">
        <v>9.1412840151060604E-2</v>
      </c>
      <c r="M451">
        <v>71100</v>
      </c>
      <c r="N451">
        <f>IF(A450=Emisiones_CO2_CO2eq_LA[[#This Row],[País]],IFERROR(Emisiones_CO2_CO2eq_LA[[#This Row],[UCTUS (kilotoneladas CO₂e)]]-M450,0),0)</f>
        <v>1710</v>
      </c>
      <c r="O451" s="5">
        <f>IF(A450=Emisiones_CO2_CO2eq_LA[[#This Row],[País]],IFERROR(((Emisiones_CO2_CO2eq_LA[[#This Row],[UCTUS (kilotoneladas CO₂e)]]-M450)/M450)*100,0),0)</f>
        <v>2.4643320363164722</v>
      </c>
      <c r="P451" s="5">
        <v>2.5094412875445502</v>
      </c>
      <c r="Q451">
        <v>900</v>
      </c>
      <c r="R451">
        <f>IF(A450=Emisiones_CO2_CO2eq_LA[[#This Row],[País]],IFERROR(Emisiones_CO2_CO2eq_LA[[#This Row],[Otras Quemas de Combustible (kilotoneladas CO₂e)]]-Q450,0),0)</f>
        <v>0</v>
      </c>
      <c r="S451" s="5">
        <f>IF(A450=Emisiones_CO2_CO2eq_LA[[#This Row],[País]],IFERROR(((Emisiones_CO2_CO2eq_LA[[#This Row],[Otras Quemas de Combustible (kilotoneladas CO₂e)]]-Q450)/Q450)*100,0),0)</f>
        <v>0</v>
      </c>
      <c r="T451" s="5">
        <v>0.03</v>
      </c>
      <c r="U451">
        <v>11300</v>
      </c>
      <c r="V451">
        <f>IF(A450=Emisiones_CO2_CO2eq_LA[[#This Row],[País]],IFERROR(Emisiones_CO2_CO2eq_LA[[#This Row],[Transporte (kilotoneladas CO₂e)]]-U450,0),0)</f>
        <v>500</v>
      </c>
      <c r="W451" s="5">
        <f>IF(A450=Emisiones_CO2_CO2eq_LA[[#This Row],[País]],IFERROR(((Emisiones_CO2_CO2eq_LA[[#This Row],[Transporte (kilotoneladas CO₂e)]]-U450)/U450)*100,0),0)</f>
        <v>4.6296296296296298</v>
      </c>
      <c r="X451" s="5">
        <v>0.39882822150848801</v>
      </c>
      <c r="Y451">
        <v>9100</v>
      </c>
      <c r="Z451">
        <f>IF(A450=Emisiones_CO2_CO2eq_LA[[#This Row],[País]],IFERROR(Emisiones_CO2_CO2eq_LA[[#This Row],[Manufactura y Construcción (kilotoneladas CO₂e)]]-Y450,0),0)</f>
        <v>1600</v>
      </c>
      <c r="AA451" s="5">
        <f>IF(A450=Emisiones_CO2_CO2eq_LA[[#This Row],[País]],IFERROR(((Emisiones_CO2_CO2eq_LA[[#This Row],[Manufactura y Construcción (kilotoneladas CO₂e)]]-Y450)/Y450)*100,0),0)</f>
        <v>21.333333333333336</v>
      </c>
      <c r="AB451" s="5">
        <v>0.32118024917940202</v>
      </c>
      <c r="AC451">
        <v>600</v>
      </c>
      <c r="AD451">
        <f>IF(A450=Emisiones_CO2_CO2eq_LA[[#This Row],[País]],IFERROR(Emisiones_CO2_CO2eq_LA[[#This Row],[Emisiones Fugitivas (kilotoneladas CO₂e)]]-AC450,0),0)</f>
        <v>0</v>
      </c>
      <c r="AE451" s="5">
        <f>IF(A450=Emisiones_CO2_CO2eq_LA[[#This Row],[País]],IFERROR(((Emisiones_CO2_CO2eq_LA[[#This Row],[Emisiones Fugitivas (kilotoneladas CO₂e)]]-AC450)/AC450)*100,0),0)</f>
        <v>0</v>
      </c>
      <c r="AF451" s="5">
        <v>2.1176719726114401E-2</v>
      </c>
      <c r="AG451">
        <v>7900</v>
      </c>
      <c r="AH451">
        <f>IF(A450=Emisiones_CO2_CO2eq_LA[[#This Row],[País]],IFERROR(Emisiones_CO2_CO2eq_LA[[#This Row],[Electricidad y Calor (kilotoneladas CO₂e)]]-AG450,0),0)</f>
        <v>1000</v>
      </c>
      <c r="AI451" s="5">
        <f>IF(A450=Emisiones_CO2_CO2eq_LA[[#This Row],[País]],IFERROR(((Emisiones_CO2_CO2eq_LA[[#This Row],[Electricidad y Calor (kilotoneladas CO₂e)]]-AG450)/AG450)*100,0),0)</f>
        <v>14.492753623188406</v>
      </c>
      <c r="AJ451" s="5">
        <v>0.278826809727173</v>
      </c>
    </row>
    <row r="452" spans="1:36" x14ac:dyDescent="0.25">
      <c r="A452" t="s">
        <v>270</v>
      </c>
      <c r="B452" t="s">
        <v>467</v>
      </c>
      <c r="C452" t="s">
        <v>271</v>
      </c>
      <c r="D452">
        <v>2008</v>
      </c>
      <c r="E452">
        <v>2000</v>
      </c>
      <c r="F452">
        <f>IF(A451=Emisiones_CO2_CO2eq_LA[[#This Row],[País]],IFERROR(Emisiones_CO2_CO2eq_LA[[#This Row],[Edificios (kilotoneladas CO₂e)]]-E451,0),0)</f>
        <v>200</v>
      </c>
      <c r="G452" s="5">
        <f>IF(A451=Emisiones_CO2_CO2eq_LA[[#This Row],[País]],IFERROR(((Emisiones_CO2_CO2eq_LA[[#This Row],[Edificios (kilotoneladas CO₂e)]]-E451)/E451)*100,0),0)</f>
        <v>11.111111111111111</v>
      </c>
      <c r="H452" s="5">
        <v>7.0023107625516404E-2</v>
      </c>
      <c r="I452">
        <v>2800</v>
      </c>
      <c r="J452">
        <f>IF(A451=Emisiones_CO2_CO2eq_LA[[#This Row],[País]],IFERROR(Emisiones_CO2_CO2eq_LA[[#This Row],[Industria (kilotoneladas CO₂e)]]-I451,0),0)</f>
        <v>210</v>
      </c>
      <c r="K452" s="5">
        <f>IF(A451=Emisiones_CO2_CO2eq_LA[[#This Row],[País]],IFERROR(((Emisiones_CO2_CO2eq_LA[[#This Row],[Industria (kilotoneladas CO₂e)]]-I451)/I451)*100,0),0)</f>
        <v>8.1081081081081088</v>
      </c>
      <c r="L452" s="5">
        <v>9.8032350675722899E-2</v>
      </c>
      <c r="M452">
        <v>69390</v>
      </c>
      <c r="N452">
        <f>IF(A451=Emisiones_CO2_CO2eq_LA[[#This Row],[País]],IFERROR(Emisiones_CO2_CO2eq_LA[[#This Row],[UCTUS (kilotoneladas CO₂e)]]-M451,0),0)</f>
        <v>-1710</v>
      </c>
      <c r="O452" s="5">
        <f>IF(A451=Emisiones_CO2_CO2eq_LA[[#This Row],[País]],IFERROR(((Emisiones_CO2_CO2eq_LA[[#This Row],[UCTUS (kilotoneladas CO₂e)]]-M451)/M451)*100,0),0)</f>
        <v>-2.4050632911392404</v>
      </c>
      <c r="P452" s="5">
        <v>2.42945171906729</v>
      </c>
      <c r="Q452">
        <v>800</v>
      </c>
      <c r="R452">
        <f>IF(A451=Emisiones_CO2_CO2eq_LA[[#This Row],[País]],IFERROR(Emisiones_CO2_CO2eq_LA[[#This Row],[Otras Quemas de Combustible (kilotoneladas CO₂e)]]-Q451,0),0)</f>
        <v>-100</v>
      </c>
      <c r="S452" s="5">
        <f>IF(A451=Emisiones_CO2_CO2eq_LA[[#This Row],[País]],IFERROR(((Emisiones_CO2_CO2eq_LA[[#This Row],[Otras Quemas de Combustible (kilotoneladas CO₂e)]]-Q451)/Q451)*100,0),0)</f>
        <v>-11.111111111111111</v>
      </c>
      <c r="T452" s="5">
        <v>0.03</v>
      </c>
      <c r="U452">
        <v>13800</v>
      </c>
      <c r="V452">
        <f>IF(A451=Emisiones_CO2_CO2eq_LA[[#This Row],[País]],IFERROR(Emisiones_CO2_CO2eq_LA[[#This Row],[Transporte (kilotoneladas CO₂e)]]-U451,0),0)</f>
        <v>2500</v>
      </c>
      <c r="W452" s="5">
        <f>IF(A451=Emisiones_CO2_CO2eq_LA[[#This Row],[País]],IFERROR(((Emisiones_CO2_CO2eq_LA[[#This Row],[Transporte (kilotoneladas CO₂e)]]-U451)/U451)*100,0),0)</f>
        <v>22.123893805309734</v>
      </c>
      <c r="X452" s="5">
        <v>0.48315944261606297</v>
      </c>
      <c r="Y452">
        <v>8700</v>
      </c>
      <c r="Z452">
        <f>IF(A451=Emisiones_CO2_CO2eq_LA[[#This Row],[País]],IFERROR(Emisiones_CO2_CO2eq_LA[[#This Row],[Manufactura y Construcción (kilotoneladas CO₂e)]]-Y451,0),0)</f>
        <v>-400</v>
      </c>
      <c r="AA452" s="5">
        <f>IF(A451=Emisiones_CO2_CO2eq_LA[[#This Row],[País]],IFERROR(((Emisiones_CO2_CO2eq_LA[[#This Row],[Manufactura y Construcción (kilotoneladas CO₂e)]]-Y451)/Y451)*100,0),0)</f>
        <v>-4.395604395604396</v>
      </c>
      <c r="AB452" s="5">
        <v>0.30460051817099598</v>
      </c>
      <c r="AC452">
        <v>550</v>
      </c>
      <c r="AD452">
        <f>IF(A451=Emisiones_CO2_CO2eq_LA[[#This Row],[País]],IFERROR(Emisiones_CO2_CO2eq_LA[[#This Row],[Emisiones Fugitivas (kilotoneladas CO₂e)]]-AC451,0),0)</f>
        <v>-50</v>
      </c>
      <c r="AE452" s="5">
        <f>IF(A451=Emisiones_CO2_CO2eq_LA[[#This Row],[País]],IFERROR(((Emisiones_CO2_CO2eq_LA[[#This Row],[Emisiones Fugitivas (kilotoneladas CO₂e)]]-AC451)/AC451)*100,0),0)</f>
        <v>-8.3333333333333321</v>
      </c>
      <c r="AF452" s="5">
        <v>1.9256354597017002E-2</v>
      </c>
      <c r="AG452">
        <v>10000</v>
      </c>
      <c r="AH452">
        <f>IF(A451=Emisiones_CO2_CO2eq_LA[[#This Row],[País]],IFERROR(Emisiones_CO2_CO2eq_LA[[#This Row],[Electricidad y Calor (kilotoneladas CO₂e)]]-AG451,0),0)</f>
        <v>2100</v>
      </c>
      <c r="AI452" s="5">
        <f>IF(A451=Emisiones_CO2_CO2eq_LA[[#This Row],[País]],IFERROR(((Emisiones_CO2_CO2eq_LA[[#This Row],[Electricidad y Calor (kilotoneladas CO₂e)]]-AG451)/AG451)*100,0),0)</f>
        <v>26.582278481012654</v>
      </c>
      <c r="AJ452" s="5">
        <v>0.350115538127582</v>
      </c>
    </row>
    <row r="453" spans="1:36" x14ac:dyDescent="0.25">
      <c r="A453" t="s">
        <v>270</v>
      </c>
      <c r="B453" t="s">
        <v>467</v>
      </c>
      <c r="C453" t="s">
        <v>271</v>
      </c>
      <c r="D453">
        <v>2009</v>
      </c>
      <c r="E453">
        <v>2100</v>
      </c>
      <c r="F453">
        <f>IF(A452=Emisiones_CO2_CO2eq_LA[[#This Row],[País]],IFERROR(Emisiones_CO2_CO2eq_LA[[#This Row],[Edificios (kilotoneladas CO₂e)]]-E452,0),0)</f>
        <v>100</v>
      </c>
      <c r="G453" s="5">
        <f>IF(A452=Emisiones_CO2_CO2eq_LA[[#This Row],[País]],IFERROR(((Emisiones_CO2_CO2eq_LA[[#This Row],[Edificios (kilotoneladas CO₂e)]]-E452)/E452)*100,0),0)</f>
        <v>5</v>
      </c>
      <c r="H453" s="5">
        <v>7.2934393776264997E-2</v>
      </c>
      <c r="I453">
        <v>3220</v>
      </c>
      <c r="J453">
        <f>IF(A452=Emisiones_CO2_CO2eq_LA[[#This Row],[País]],IFERROR(Emisiones_CO2_CO2eq_LA[[#This Row],[Industria (kilotoneladas CO₂e)]]-I452,0),0)</f>
        <v>420</v>
      </c>
      <c r="K453" s="5">
        <f>IF(A452=Emisiones_CO2_CO2eq_LA[[#This Row],[País]],IFERROR(((Emisiones_CO2_CO2eq_LA[[#This Row],[Industria (kilotoneladas CO₂e)]]-I452)/I452)*100,0),0)</f>
        <v>15</v>
      </c>
      <c r="L453" s="5">
        <v>0.111832737123606</v>
      </c>
      <c r="M453">
        <v>69100</v>
      </c>
      <c r="N453">
        <f>IF(A452=Emisiones_CO2_CO2eq_LA[[#This Row],[País]],IFERROR(Emisiones_CO2_CO2eq_LA[[#This Row],[UCTUS (kilotoneladas CO₂e)]]-M452,0),0)</f>
        <v>-290</v>
      </c>
      <c r="O453" s="5">
        <f>IF(A452=Emisiones_CO2_CO2eq_LA[[#This Row],[País]],IFERROR(((Emisiones_CO2_CO2eq_LA[[#This Row],[UCTUS (kilotoneladas CO₂e)]]-M452)/M452)*100,0),0)</f>
        <v>-0.41792765528174092</v>
      </c>
      <c r="P453" s="5">
        <v>2.3998888618761498</v>
      </c>
      <c r="Q453">
        <v>800</v>
      </c>
      <c r="R453">
        <f>IF(A452=Emisiones_CO2_CO2eq_LA[[#This Row],[País]],IFERROR(Emisiones_CO2_CO2eq_LA[[#This Row],[Otras Quemas de Combustible (kilotoneladas CO₂e)]]-Q452,0),0)</f>
        <v>0</v>
      </c>
      <c r="S453" s="5">
        <f>IF(A452=Emisiones_CO2_CO2eq_LA[[#This Row],[País]],IFERROR(((Emisiones_CO2_CO2eq_LA[[#This Row],[Otras Quemas de Combustible (kilotoneladas CO₂e)]]-Q452)/Q452)*100,0),0)</f>
        <v>0</v>
      </c>
      <c r="T453" s="5">
        <v>0.03</v>
      </c>
      <c r="U453">
        <v>15100</v>
      </c>
      <c r="V453">
        <f>IF(A452=Emisiones_CO2_CO2eq_LA[[#This Row],[País]],IFERROR(Emisiones_CO2_CO2eq_LA[[#This Row],[Transporte (kilotoneladas CO₂e)]]-U452,0),0)</f>
        <v>1300</v>
      </c>
      <c r="W453" s="5">
        <f>IF(A452=Emisiones_CO2_CO2eq_LA[[#This Row],[País]],IFERROR(((Emisiones_CO2_CO2eq_LA[[#This Row],[Transporte (kilotoneladas CO₂e)]]-U452)/U452)*100,0),0)</f>
        <v>9.4202898550724647</v>
      </c>
      <c r="X453" s="5">
        <v>0.52443302191504804</v>
      </c>
      <c r="Y453">
        <v>8600</v>
      </c>
      <c r="Z453">
        <f>IF(A452=Emisiones_CO2_CO2eq_LA[[#This Row],[País]],IFERROR(Emisiones_CO2_CO2eq_LA[[#This Row],[Manufactura y Construcción (kilotoneladas CO₂e)]]-Y452,0),0)</f>
        <v>-100</v>
      </c>
      <c r="AA453" s="5">
        <f>IF(A452=Emisiones_CO2_CO2eq_LA[[#This Row],[País]],IFERROR(((Emisiones_CO2_CO2eq_LA[[#This Row],[Manufactura y Construcción (kilotoneladas CO₂e)]]-Y452)/Y452)*100,0),0)</f>
        <v>-1.1494252873563218</v>
      </c>
      <c r="AB453" s="5">
        <v>0.29868370784565601</v>
      </c>
      <c r="AC453">
        <v>710</v>
      </c>
      <c r="AD453">
        <f>IF(A452=Emisiones_CO2_CO2eq_LA[[#This Row],[País]],IFERROR(Emisiones_CO2_CO2eq_LA[[#This Row],[Emisiones Fugitivas (kilotoneladas CO₂e)]]-AC452,0),0)</f>
        <v>160</v>
      </c>
      <c r="AE453" s="5">
        <f>IF(A452=Emisiones_CO2_CO2eq_LA[[#This Row],[País]],IFERROR(((Emisiones_CO2_CO2eq_LA[[#This Row],[Emisiones Fugitivas (kilotoneladas CO₂e)]]-AC452)/AC452)*100,0),0)</f>
        <v>29.09090909090909</v>
      </c>
      <c r="AF453" s="5">
        <v>2.4658771229118099E-2</v>
      </c>
      <c r="AG453">
        <v>11200</v>
      </c>
      <c r="AH453">
        <f>IF(A452=Emisiones_CO2_CO2eq_LA[[#This Row],[País]],IFERROR(Emisiones_CO2_CO2eq_LA[[#This Row],[Electricidad y Calor (kilotoneladas CO₂e)]]-AG452,0),0)</f>
        <v>1200</v>
      </c>
      <c r="AI453" s="5">
        <f>IF(A452=Emisiones_CO2_CO2eq_LA[[#This Row],[País]],IFERROR(((Emisiones_CO2_CO2eq_LA[[#This Row],[Electricidad y Calor (kilotoneladas CO₂e)]]-AG452)/AG452)*100,0),0)</f>
        <v>12</v>
      </c>
      <c r="AJ453" s="5">
        <v>0.38898343347341302</v>
      </c>
    </row>
    <row r="454" spans="1:36" x14ac:dyDescent="0.25">
      <c r="A454" t="s">
        <v>270</v>
      </c>
      <c r="B454" t="s">
        <v>467</v>
      </c>
      <c r="C454" t="s">
        <v>271</v>
      </c>
      <c r="D454">
        <v>2010</v>
      </c>
      <c r="E454">
        <v>2300</v>
      </c>
      <c r="F454">
        <f>IF(A453=Emisiones_CO2_CO2eq_LA[[#This Row],[País]],IFERROR(Emisiones_CO2_CO2eq_LA[[#This Row],[Edificios (kilotoneladas CO₂e)]]-E453,0),0)</f>
        <v>200</v>
      </c>
      <c r="G454" s="5">
        <f>IF(A453=Emisiones_CO2_CO2eq_LA[[#This Row],[País]],IFERROR(((Emisiones_CO2_CO2eq_LA[[#This Row],[Edificios (kilotoneladas CO₂e)]]-E453)/E453)*100,0),0)</f>
        <v>9.5238095238095237</v>
      </c>
      <c r="H454" s="5">
        <v>7.9233843185889399E-2</v>
      </c>
      <c r="I454">
        <v>3320</v>
      </c>
      <c r="J454">
        <f>IF(A453=Emisiones_CO2_CO2eq_LA[[#This Row],[País]],IFERROR(Emisiones_CO2_CO2eq_LA[[#This Row],[Industria (kilotoneladas CO₂e)]]-I453,0),0)</f>
        <v>100</v>
      </c>
      <c r="K454" s="5">
        <f>IF(A453=Emisiones_CO2_CO2eq_LA[[#This Row],[País]],IFERROR(((Emisiones_CO2_CO2eq_LA[[#This Row],[Industria (kilotoneladas CO₂e)]]-I453)/I453)*100,0),0)</f>
        <v>3.1055900621118013</v>
      </c>
      <c r="L454" s="5">
        <v>0.11437233016397901</v>
      </c>
      <c r="M454">
        <v>70290</v>
      </c>
      <c r="N454">
        <f>IF(A453=Emisiones_CO2_CO2eq_LA[[#This Row],[País]],IFERROR(Emisiones_CO2_CO2eq_LA[[#This Row],[UCTUS (kilotoneladas CO₂e)]]-M453,0),0)</f>
        <v>1190</v>
      </c>
      <c r="O454" s="5">
        <f>IF(A453=Emisiones_CO2_CO2eq_LA[[#This Row],[País]],IFERROR(((Emisiones_CO2_CO2eq_LA[[#This Row],[UCTUS (kilotoneladas CO₂e)]]-M453)/M453)*100,0),0)</f>
        <v>1.7221418234442836</v>
      </c>
      <c r="P454" s="5">
        <v>2.42145514675485</v>
      </c>
      <c r="Q454">
        <v>400</v>
      </c>
      <c r="R454">
        <f>IF(A453=Emisiones_CO2_CO2eq_LA[[#This Row],[País]],IFERROR(Emisiones_CO2_CO2eq_LA[[#This Row],[Otras Quemas de Combustible (kilotoneladas CO₂e)]]-Q453,0),0)</f>
        <v>-400</v>
      </c>
      <c r="S454" s="5">
        <f>IF(A453=Emisiones_CO2_CO2eq_LA[[#This Row],[País]],IFERROR(((Emisiones_CO2_CO2eq_LA[[#This Row],[Otras Quemas de Combustible (kilotoneladas CO₂e)]]-Q453)/Q453)*100,0),0)</f>
        <v>-50</v>
      </c>
      <c r="T454" s="5">
        <v>0.01</v>
      </c>
      <c r="U454">
        <v>16399.999999999898</v>
      </c>
      <c r="V454">
        <f>IF(A453=Emisiones_CO2_CO2eq_LA[[#This Row],[País]],IFERROR(Emisiones_CO2_CO2eq_LA[[#This Row],[Transporte (kilotoneladas CO₂e)]]-U453,0),0)</f>
        <v>1299.9999999998981</v>
      </c>
      <c r="W454" s="5">
        <f>IF(A453=Emisiones_CO2_CO2eq_LA[[#This Row],[País]],IFERROR(((Emisiones_CO2_CO2eq_LA[[#This Row],[Transporte (kilotoneladas CO₂e)]]-U453)/U453)*100,0),0)</f>
        <v>8.6092715231781334</v>
      </c>
      <c r="X454" s="5">
        <v>0.56497175141242895</v>
      </c>
      <c r="Y454">
        <v>7600</v>
      </c>
      <c r="Z454">
        <f>IF(A453=Emisiones_CO2_CO2eq_LA[[#This Row],[País]],IFERROR(Emisiones_CO2_CO2eq_LA[[#This Row],[Manufactura y Construcción (kilotoneladas CO₂e)]]-Y453,0),0)</f>
        <v>-1000</v>
      </c>
      <c r="AA454" s="5">
        <f>IF(A453=Emisiones_CO2_CO2eq_LA[[#This Row],[País]],IFERROR(((Emisiones_CO2_CO2eq_LA[[#This Row],[Manufactura y Construcción (kilotoneladas CO₂e)]]-Y453)/Y453)*100,0),0)</f>
        <v>-11.627906976744185</v>
      </c>
      <c r="AB454" s="5">
        <v>0.26181617748380798</v>
      </c>
      <c r="AC454">
        <v>710</v>
      </c>
      <c r="AD454">
        <f>IF(A453=Emisiones_CO2_CO2eq_LA[[#This Row],[País]],IFERROR(Emisiones_CO2_CO2eq_LA[[#This Row],[Emisiones Fugitivas (kilotoneladas CO₂e)]]-AC453,0),0)</f>
        <v>0</v>
      </c>
      <c r="AE454" s="5">
        <f>IF(A453=Emisiones_CO2_CO2eq_LA[[#This Row],[País]],IFERROR(((Emisiones_CO2_CO2eq_LA[[#This Row],[Emisiones Fugitivas (kilotoneladas CO₂e)]]-AC453)/AC453)*100,0),0)</f>
        <v>0</v>
      </c>
      <c r="AF454" s="5">
        <v>2.44591428965137E-2</v>
      </c>
      <c r="AG454">
        <v>14400</v>
      </c>
      <c r="AH454">
        <f>IF(A453=Emisiones_CO2_CO2eq_LA[[#This Row],[País]],IFERROR(Emisiones_CO2_CO2eq_LA[[#This Row],[Electricidad y Calor (kilotoneladas CO₂e)]]-AG453,0),0)</f>
        <v>3200</v>
      </c>
      <c r="AI454" s="5">
        <f>IF(A453=Emisiones_CO2_CO2eq_LA[[#This Row],[País]],IFERROR(((Emisiones_CO2_CO2eq_LA[[#This Row],[Electricidad y Calor (kilotoneladas CO₂e)]]-AG453)/AG453)*100,0),0)</f>
        <v>28.571428571428569</v>
      </c>
      <c r="AJ454" s="5">
        <v>0.49607275733774198</v>
      </c>
    </row>
    <row r="455" spans="1:36" x14ac:dyDescent="0.25">
      <c r="A455" t="s">
        <v>270</v>
      </c>
      <c r="B455" t="s">
        <v>467</v>
      </c>
      <c r="C455" t="s">
        <v>271</v>
      </c>
      <c r="D455">
        <v>2011</v>
      </c>
      <c r="E455">
        <v>2700</v>
      </c>
      <c r="F455">
        <f>IF(A454=Emisiones_CO2_CO2eq_LA[[#This Row],[País]],IFERROR(Emisiones_CO2_CO2eq_LA[[#This Row],[Edificios (kilotoneladas CO₂e)]]-E454,0),0)</f>
        <v>400</v>
      </c>
      <c r="G455" s="5">
        <f>IF(A454=Emisiones_CO2_CO2eq_LA[[#This Row],[País]],IFERROR(((Emisiones_CO2_CO2eq_LA[[#This Row],[Edificios (kilotoneladas CO₂e)]]-E454)/E454)*100,0),0)</f>
        <v>17.391304347826086</v>
      </c>
      <c r="H455" s="5">
        <v>9.2263531984691005E-2</v>
      </c>
      <c r="I455">
        <v>3340</v>
      </c>
      <c r="J455">
        <f>IF(A454=Emisiones_CO2_CO2eq_LA[[#This Row],[País]],IFERROR(Emisiones_CO2_CO2eq_LA[[#This Row],[Industria (kilotoneladas CO₂e)]]-I454,0),0)</f>
        <v>20</v>
      </c>
      <c r="K455" s="5">
        <f>IF(A454=Emisiones_CO2_CO2eq_LA[[#This Row],[País]],IFERROR(((Emisiones_CO2_CO2eq_LA[[#This Row],[Industria (kilotoneladas CO₂e)]]-I454)/I454)*100,0),0)</f>
        <v>0.60240963855421692</v>
      </c>
      <c r="L455" s="5">
        <v>0.114133406232914</v>
      </c>
      <c r="M455">
        <v>70650</v>
      </c>
      <c r="N455">
        <f>IF(A454=Emisiones_CO2_CO2eq_LA[[#This Row],[País]],IFERROR(Emisiones_CO2_CO2eq_LA[[#This Row],[UCTUS (kilotoneladas CO₂e)]]-M454,0),0)</f>
        <v>360</v>
      </c>
      <c r="O455" s="5">
        <f>IF(A454=Emisiones_CO2_CO2eq_LA[[#This Row],[País]],IFERROR(((Emisiones_CO2_CO2eq_LA[[#This Row],[UCTUS (kilotoneladas CO₂e)]]-M454)/M454)*100,0),0)</f>
        <v>0.51216389244558258</v>
      </c>
      <c r="P455" s="5">
        <v>2.4142290869327501</v>
      </c>
      <c r="Q455">
        <v>500</v>
      </c>
      <c r="R455">
        <f>IF(A454=Emisiones_CO2_CO2eq_LA[[#This Row],[País]],IFERROR(Emisiones_CO2_CO2eq_LA[[#This Row],[Otras Quemas de Combustible (kilotoneladas CO₂e)]]-Q454,0),0)</f>
        <v>100</v>
      </c>
      <c r="S455" s="5">
        <f>IF(A454=Emisiones_CO2_CO2eq_LA[[#This Row],[País]],IFERROR(((Emisiones_CO2_CO2eq_LA[[#This Row],[Otras Quemas de Combustible (kilotoneladas CO₂e)]]-Q454)/Q454)*100,0),0)</f>
        <v>25</v>
      </c>
      <c r="T455" s="5">
        <v>0.02</v>
      </c>
      <c r="U455">
        <v>17000</v>
      </c>
      <c r="V455">
        <f>IF(A454=Emisiones_CO2_CO2eq_LA[[#This Row],[País]],IFERROR(Emisiones_CO2_CO2eq_LA[[#This Row],[Transporte (kilotoneladas CO₂e)]]-U454,0),0)</f>
        <v>600.00000000010186</v>
      </c>
      <c r="W455" s="5">
        <f>IF(A454=Emisiones_CO2_CO2eq_LA[[#This Row],[País]],IFERROR(((Emisiones_CO2_CO2eq_LA[[#This Row],[Transporte (kilotoneladas CO₂e)]]-U454)/U454)*100,0),0)</f>
        <v>3.6585365853664973</v>
      </c>
      <c r="X455" s="5">
        <v>0.58091853471842503</v>
      </c>
      <c r="Y455">
        <v>8100</v>
      </c>
      <c r="Z455">
        <f>IF(A454=Emisiones_CO2_CO2eq_LA[[#This Row],[País]],IFERROR(Emisiones_CO2_CO2eq_LA[[#This Row],[Manufactura y Construcción (kilotoneladas CO₂e)]]-Y454,0),0)</f>
        <v>500</v>
      </c>
      <c r="AA455" s="5">
        <f>IF(A454=Emisiones_CO2_CO2eq_LA[[#This Row],[País]],IFERROR(((Emisiones_CO2_CO2eq_LA[[#This Row],[Manufactura y Construcción (kilotoneladas CO₂e)]]-Y454)/Y454)*100,0),0)</f>
        <v>6.5789473684210522</v>
      </c>
      <c r="AB455" s="5">
        <v>0.27679059595407302</v>
      </c>
      <c r="AC455">
        <v>330</v>
      </c>
      <c r="AD455">
        <f>IF(A454=Emisiones_CO2_CO2eq_LA[[#This Row],[País]],IFERROR(Emisiones_CO2_CO2eq_LA[[#This Row],[Emisiones Fugitivas (kilotoneladas CO₂e)]]-AC454,0),0)</f>
        <v>-380</v>
      </c>
      <c r="AE455" s="5">
        <f>IF(A454=Emisiones_CO2_CO2eq_LA[[#This Row],[País]],IFERROR(((Emisiones_CO2_CO2eq_LA[[#This Row],[Emisiones Fugitivas (kilotoneladas CO₂e)]]-AC454)/AC454)*100,0),0)</f>
        <v>-53.521126760563376</v>
      </c>
      <c r="AF455" s="5">
        <v>1.127665390924E-2</v>
      </c>
      <c r="AG455">
        <v>15900</v>
      </c>
      <c r="AH455">
        <f>IF(A454=Emisiones_CO2_CO2eq_LA[[#This Row],[País]],IFERROR(Emisiones_CO2_CO2eq_LA[[#This Row],[Electricidad y Calor (kilotoneladas CO₂e)]]-AG454,0),0)</f>
        <v>1500</v>
      </c>
      <c r="AI455" s="5">
        <f>IF(A454=Emisiones_CO2_CO2eq_LA[[#This Row],[País]],IFERROR(((Emisiones_CO2_CO2eq_LA[[#This Row],[Electricidad y Calor (kilotoneladas CO₂e)]]-AG454)/AG454)*100,0),0)</f>
        <v>10.416666666666668</v>
      </c>
      <c r="AJ455" s="5">
        <v>0.54332968835429196</v>
      </c>
    </row>
    <row r="456" spans="1:36" x14ac:dyDescent="0.25">
      <c r="A456" t="s">
        <v>270</v>
      </c>
      <c r="B456" t="s">
        <v>467</v>
      </c>
      <c r="C456" t="s">
        <v>271</v>
      </c>
      <c r="D456">
        <v>2012</v>
      </c>
      <c r="E456">
        <v>2700</v>
      </c>
      <c r="F456">
        <f>IF(A455=Emisiones_CO2_CO2eq_LA[[#This Row],[País]],IFERROR(Emisiones_CO2_CO2eq_LA[[#This Row],[Edificios (kilotoneladas CO₂e)]]-E455,0),0)</f>
        <v>0</v>
      </c>
      <c r="G456" s="5">
        <f>IF(A455=Emisiones_CO2_CO2eq_LA[[#This Row],[País]],IFERROR(((Emisiones_CO2_CO2eq_LA[[#This Row],[Edificios (kilotoneladas CO₂e)]]-E455)/E455)*100,0),0)</f>
        <v>0</v>
      </c>
      <c r="H456" s="5">
        <v>9.1503710983834294E-2</v>
      </c>
      <c r="I456">
        <v>3950</v>
      </c>
      <c r="J456">
        <f>IF(A455=Emisiones_CO2_CO2eq_LA[[#This Row],[País]],IFERROR(Emisiones_CO2_CO2eq_LA[[#This Row],[Industria (kilotoneladas CO₂e)]]-I455,0),0)</f>
        <v>610</v>
      </c>
      <c r="K456" s="5">
        <f>IF(A455=Emisiones_CO2_CO2eq_LA[[#This Row],[País]],IFERROR(((Emisiones_CO2_CO2eq_LA[[#This Row],[Industria (kilotoneladas CO₂e)]]-I455)/I455)*100,0),0)</f>
        <v>18.263473053892216</v>
      </c>
      <c r="L456" s="5">
        <v>0.13386654014301599</v>
      </c>
      <c r="M456">
        <v>70800</v>
      </c>
      <c r="N456">
        <f>IF(A455=Emisiones_CO2_CO2eq_LA[[#This Row],[País]],IFERROR(Emisiones_CO2_CO2eq_LA[[#This Row],[UCTUS (kilotoneladas CO₂e)]]-M455,0),0)</f>
        <v>150</v>
      </c>
      <c r="O456" s="5">
        <f>IF(A455=Emisiones_CO2_CO2eq_LA[[#This Row],[País]],IFERROR(((Emisiones_CO2_CO2eq_LA[[#This Row],[UCTUS (kilotoneladas CO₂e)]]-M455)/M455)*100,0),0)</f>
        <v>0.21231422505307856</v>
      </c>
      <c r="P456" s="5">
        <v>2.3994306435761001</v>
      </c>
      <c r="Q456">
        <v>500</v>
      </c>
      <c r="R456">
        <f>IF(A455=Emisiones_CO2_CO2eq_LA[[#This Row],[País]],IFERROR(Emisiones_CO2_CO2eq_LA[[#This Row],[Otras Quemas de Combustible (kilotoneladas CO₂e)]]-Q455,0),0)</f>
        <v>0</v>
      </c>
      <c r="S456" s="5">
        <f>IF(A455=Emisiones_CO2_CO2eq_LA[[#This Row],[País]],IFERROR(((Emisiones_CO2_CO2eq_LA[[#This Row],[Otras Quemas de Combustible (kilotoneladas CO₂e)]]-Q455)/Q455)*100,0),0)</f>
        <v>0</v>
      </c>
      <c r="T456" s="5">
        <v>0.02</v>
      </c>
      <c r="U456">
        <v>17400</v>
      </c>
      <c r="V456">
        <f>IF(A455=Emisiones_CO2_CO2eq_LA[[#This Row],[País]],IFERROR(Emisiones_CO2_CO2eq_LA[[#This Row],[Transporte (kilotoneladas CO₂e)]]-U455,0),0)</f>
        <v>400</v>
      </c>
      <c r="W456" s="5">
        <f>IF(A455=Emisiones_CO2_CO2eq_LA[[#This Row],[País]],IFERROR(((Emisiones_CO2_CO2eq_LA[[#This Row],[Transporte (kilotoneladas CO₂e)]]-U455)/U455)*100,0),0)</f>
        <v>2.3529411764705883</v>
      </c>
      <c r="X456" s="5">
        <v>0.58969058189582102</v>
      </c>
      <c r="Y456">
        <v>7700</v>
      </c>
      <c r="Z456">
        <f>IF(A455=Emisiones_CO2_CO2eq_LA[[#This Row],[País]],IFERROR(Emisiones_CO2_CO2eq_LA[[#This Row],[Manufactura y Construcción (kilotoneladas CO₂e)]]-Y455,0),0)</f>
        <v>-400</v>
      </c>
      <c r="AA456" s="5">
        <f>IF(A455=Emisiones_CO2_CO2eq_LA[[#This Row],[País]],IFERROR(((Emisiones_CO2_CO2eq_LA[[#This Row],[Manufactura y Construcción (kilotoneladas CO₂e)]]-Y455)/Y455)*100,0),0)</f>
        <v>-4.9382716049382713</v>
      </c>
      <c r="AB456" s="5">
        <v>0.260955027620564</v>
      </c>
      <c r="AC456">
        <v>330</v>
      </c>
      <c r="AD456">
        <f>IF(A455=Emisiones_CO2_CO2eq_LA[[#This Row],[País]],IFERROR(Emisiones_CO2_CO2eq_LA[[#This Row],[Emisiones Fugitivas (kilotoneladas CO₂e)]]-AC455,0),0)</f>
        <v>0</v>
      </c>
      <c r="AE456" s="5">
        <f>IF(A455=Emisiones_CO2_CO2eq_LA[[#This Row],[País]],IFERROR(((Emisiones_CO2_CO2eq_LA[[#This Row],[Emisiones Fugitivas (kilotoneladas CO₂e)]]-AC455)/AC455)*100,0),0)</f>
        <v>0</v>
      </c>
      <c r="AF456" s="5">
        <v>1.1183786898024101E-2</v>
      </c>
      <c r="AG456">
        <v>15200</v>
      </c>
      <c r="AH456">
        <f>IF(A455=Emisiones_CO2_CO2eq_LA[[#This Row],[País]],IFERROR(Emisiones_CO2_CO2eq_LA[[#This Row],[Electricidad y Calor (kilotoneladas CO₂e)]]-AG455,0),0)</f>
        <v>-700</v>
      </c>
      <c r="AI456" s="5">
        <f>IF(A455=Emisiones_CO2_CO2eq_LA[[#This Row],[País]],IFERROR(((Emisiones_CO2_CO2eq_LA[[#This Row],[Electricidad y Calor (kilotoneladas CO₂e)]]-AG455)/AG455)*100,0),0)</f>
        <v>-4.4025157232704402</v>
      </c>
      <c r="AJ456" s="5">
        <v>0.51513200257565905</v>
      </c>
    </row>
    <row r="457" spans="1:36" x14ac:dyDescent="0.25">
      <c r="A457" t="s">
        <v>270</v>
      </c>
      <c r="B457" t="s">
        <v>467</v>
      </c>
      <c r="C457" t="s">
        <v>271</v>
      </c>
      <c r="D457">
        <v>2013</v>
      </c>
      <c r="E457">
        <v>3100</v>
      </c>
      <c r="F457">
        <f>IF(A456=Emisiones_CO2_CO2eq_LA[[#This Row],[País]],IFERROR(Emisiones_CO2_CO2eq_LA[[#This Row],[Edificios (kilotoneladas CO₂e)]]-E456,0),0)</f>
        <v>400</v>
      </c>
      <c r="G457" s="5">
        <f>IF(A456=Emisiones_CO2_CO2eq_LA[[#This Row],[País]],IFERROR(((Emisiones_CO2_CO2eq_LA[[#This Row],[Edificios (kilotoneladas CO₂e)]]-E456)/E456)*100,0),0)</f>
        <v>14.814814814814813</v>
      </c>
      <c r="H457" s="5">
        <v>0.104117686572177</v>
      </c>
      <c r="I457">
        <v>4120</v>
      </c>
      <c r="J457">
        <f>IF(A456=Emisiones_CO2_CO2eq_LA[[#This Row],[País]],IFERROR(Emisiones_CO2_CO2eq_LA[[#This Row],[Industria (kilotoneladas CO₂e)]]-I456,0),0)</f>
        <v>170</v>
      </c>
      <c r="K457" s="5">
        <f>IF(A456=Emisiones_CO2_CO2eq_LA[[#This Row],[País]],IFERROR(((Emisiones_CO2_CO2eq_LA[[#This Row],[Industria (kilotoneladas CO₂e)]]-I456)/I456)*100,0),0)</f>
        <v>4.3037974683544302</v>
      </c>
      <c r="L457" s="5">
        <v>0.138375764089474</v>
      </c>
      <c r="M457">
        <v>71060</v>
      </c>
      <c r="N457">
        <f>IF(A456=Emisiones_CO2_CO2eq_LA[[#This Row],[País]],IFERROR(Emisiones_CO2_CO2eq_LA[[#This Row],[UCTUS (kilotoneladas CO₂e)]]-M456,0),0)</f>
        <v>260</v>
      </c>
      <c r="O457" s="5">
        <f>IF(A456=Emisiones_CO2_CO2eq_LA[[#This Row],[País]],IFERROR(((Emisiones_CO2_CO2eq_LA[[#This Row],[UCTUS (kilotoneladas CO₂e)]]-M456)/M456)*100,0),0)</f>
        <v>0.3672316384180791</v>
      </c>
      <c r="P457" s="5">
        <v>2.3866460670383498</v>
      </c>
      <c r="Q457">
        <v>600</v>
      </c>
      <c r="R457">
        <f>IF(A456=Emisiones_CO2_CO2eq_LA[[#This Row],[País]],IFERROR(Emisiones_CO2_CO2eq_LA[[#This Row],[Otras Quemas de Combustible (kilotoneladas CO₂e)]]-Q456,0),0)</f>
        <v>100</v>
      </c>
      <c r="S457" s="5">
        <f>IF(A456=Emisiones_CO2_CO2eq_LA[[#This Row],[País]],IFERROR(((Emisiones_CO2_CO2eq_LA[[#This Row],[Otras Quemas de Combustible (kilotoneladas CO₂e)]]-Q456)/Q456)*100,0),0)</f>
        <v>20</v>
      </c>
      <c r="T457" s="5">
        <v>0.02</v>
      </c>
      <c r="U457">
        <v>18700</v>
      </c>
      <c r="V457">
        <f>IF(A456=Emisiones_CO2_CO2eq_LA[[#This Row],[País]],IFERROR(Emisiones_CO2_CO2eq_LA[[#This Row],[Transporte (kilotoneladas CO₂e)]]-U456,0),0)</f>
        <v>1300</v>
      </c>
      <c r="W457" s="5">
        <f>IF(A456=Emisiones_CO2_CO2eq_LA[[#This Row],[País]],IFERROR(((Emisiones_CO2_CO2eq_LA[[#This Row],[Transporte (kilotoneladas CO₂e)]]-U456)/U456)*100,0),0)</f>
        <v>7.4712643678160928</v>
      </c>
      <c r="X457" s="5">
        <v>0.62806475448377697</v>
      </c>
      <c r="Y457">
        <v>8700</v>
      </c>
      <c r="Z457">
        <f>IF(A456=Emisiones_CO2_CO2eq_LA[[#This Row],[País]],IFERROR(Emisiones_CO2_CO2eq_LA[[#This Row],[Manufactura y Construcción (kilotoneladas CO₂e)]]-Y456,0),0)</f>
        <v>1000</v>
      </c>
      <c r="AA457" s="5">
        <f>IF(A456=Emisiones_CO2_CO2eq_LA[[#This Row],[País]],IFERROR(((Emisiones_CO2_CO2eq_LA[[#This Row],[Manufactura y Construcción (kilotoneladas CO₂e)]]-Y456)/Y456)*100,0),0)</f>
        <v>12.987012987012985</v>
      </c>
      <c r="AB457" s="5">
        <v>0.29220124941223802</v>
      </c>
      <c r="AC457">
        <v>220</v>
      </c>
      <c r="AD457">
        <f>IF(A456=Emisiones_CO2_CO2eq_LA[[#This Row],[País]],IFERROR(Emisiones_CO2_CO2eq_LA[[#This Row],[Emisiones Fugitivas (kilotoneladas CO₂e)]]-AC456,0),0)</f>
        <v>-110</v>
      </c>
      <c r="AE457" s="5">
        <f>IF(A456=Emisiones_CO2_CO2eq_LA[[#This Row],[País]],IFERROR(((Emisiones_CO2_CO2eq_LA[[#This Row],[Emisiones Fugitivas (kilotoneladas CO₂e)]]-AC456)/AC456)*100,0),0)</f>
        <v>-33.333333333333329</v>
      </c>
      <c r="AF457" s="5">
        <v>7.3889971115738504E-3</v>
      </c>
      <c r="AG457">
        <v>13200</v>
      </c>
      <c r="AH457">
        <f>IF(A456=Emisiones_CO2_CO2eq_LA[[#This Row],[País]],IFERROR(Emisiones_CO2_CO2eq_LA[[#This Row],[Electricidad y Calor (kilotoneladas CO₂e)]]-AG456,0),0)</f>
        <v>-2000</v>
      </c>
      <c r="AI457" s="5">
        <f>IF(A456=Emisiones_CO2_CO2eq_LA[[#This Row],[País]],IFERROR(((Emisiones_CO2_CO2eq_LA[[#This Row],[Electricidad y Calor (kilotoneladas CO₂e)]]-AG456)/AG456)*100,0),0)</f>
        <v>-13.157894736842104</v>
      </c>
      <c r="AJ457" s="5">
        <v>0.44333982669443101</v>
      </c>
    </row>
    <row r="458" spans="1:36" x14ac:dyDescent="0.25">
      <c r="A458" t="s">
        <v>270</v>
      </c>
      <c r="B458" t="s">
        <v>467</v>
      </c>
      <c r="C458" t="s">
        <v>271</v>
      </c>
      <c r="D458">
        <v>2014</v>
      </c>
      <c r="E458">
        <v>3300</v>
      </c>
      <c r="F458">
        <f>IF(A457=Emisiones_CO2_CO2eq_LA[[#This Row],[País]],IFERROR(Emisiones_CO2_CO2eq_LA[[#This Row],[Edificios (kilotoneladas CO₂e)]]-E457,0),0)</f>
        <v>200</v>
      </c>
      <c r="G458" s="5">
        <f>IF(A457=Emisiones_CO2_CO2eq_LA[[#This Row],[País]],IFERROR(((Emisiones_CO2_CO2eq_LA[[#This Row],[Edificios (kilotoneladas CO₂e)]]-E457)/E457)*100,0),0)</f>
        <v>6.4516129032258061</v>
      </c>
      <c r="H458" s="5">
        <v>0.10967098703888301</v>
      </c>
      <c r="I458">
        <v>4210</v>
      </c>
      <c r="J458">
        <f>IF(A457=Emisiones_CO2_CO2eq_LA[[#This Row],[País]],IFERROR(Emisiones_CO2_CO2eq_LA[[#This Row],[Industria (kilotoneladas CO₂e)]]-I457,0),0)</f>
        <v>90</v>
      </c>
      <c r="K458" s="5">
        <f>IF(A457=Emisiones_CO2_CO2eq_LA[[#This Row],[País]],IFERROR(((Emisiones_CO2_CO2eq_LA[[#This Row],[Industria (kilotoneladas CO₂e)]]-I457)/I457)*100,0),0)</f>
        <v>2.1844660194174756</v>
      </c>
      <c r="L458" s="5">
        <v>0.13991359255566599</v>
      </c>
      <c r="M458">
        <v>70690</v>
      </c>
      <c r="N458">
        <f>IF(A457=Emisiones_CO2_CO2eq_LA[[#This Row],[País]],IFERROR(Emisiones_CO2_CO2eq_LA[[#This Row],[UCTUS (kilotoneladas CO₂e)]]-M457,0),0)</f>
        <v>-370</v>
      </c>
      <c r="O458" s="5">
        <f>IF(A457=Emisiones_CO2_CO2eq_LA[[#This Row],[País]],IFERROR(((Emisiones_CO2_CO2eq_LA[[#This Row],[UCTUS (kilotoneladas CO₂e)]]-M457)/M457)*100,0),0)</f>
        <v>-0.52068674359696032</v>
      </c>
      <c r="P458" s="5">
        <v>2.3492854769026201</v>
      </c>
      <c r="Q458">
        <v>400</v>
      </c>
      <c r="R458">
        <f>IF(A457=Emisiones_CO2_CO2eq_LA[[#This Row],[País]],IFERROR(Emisiones_CO2_CO2eq_LA[[#This Row],[Otras Quemas de Combustible (kilotoneladas CO₂e)]]-Q457,0),0)</f>
        <v>-200</v>
      </c>
      <c r="S458" s="5">
        <f>IF(A457=Emisiones_CO2_CO2eq_LA[[#This Row],[País]],IFERROR(((Emisiones_CO2_CO2eq_LA[[#This Row],[Otras Quemas de Combustible (kilotoneladas CO₂e)]]-Q457)/Q457)*100,0),0)</f>
        <v>-33.333333333333329</v>
      </c>
      <c r="T458" s="5">
        <v>0.01</v>
      </c>
      <c r="U458">
        <v>18700</v>
      </c>
      <c r="V458">
        <f>IF(A457=Emisiones_CO2_CO2eq_LA[[#This Row],[País]],IFERROR(Emisiones_CO2_CO2eq_LA[[#This Row],[Transporte (kilotoneladas CO₂e)]]-U457,0),0)</f>
        <v>0</v>
      </c>
      <c r="W458" s="5">
        <f>IF(A457=Emisiones_CO2_CO2eq_LA[[#This Row],[País]],IFERROR(((Emisiones_CO2_CO2eq_LA[[#This Row],[Transporte (kilotoneladas CO₂e)]]-U457)/U457)*100,0),0)</f>
        <v>0</v>
      </c>
      <c r="X458" s="5">
        <v>0.62146892655367203</v>
      </c>
      <c r="Y458">
        <v>8600</v>
      </c>
      <c r="Z458">
        <f>IF(A457=Emisiones_CO2_CO2eq_LA[[#This Row],[País]],IFERROR(Emisiones_CO2_CO2eq_LA[[#This Row],[Manufactura y Construcción (kilotoneladas CO₂e)]]-Y457,0),0)</f>
        <v>-100</v>
      </c>
      <c r="AA458" s="5">
        <f>IF(A457=Emisiones_CO2_CO2eq_LA[[#This Row],[País]],IFERROR(((Emisiones_CO2_CO2eq_LA[[#This Row],[Manufactura y Construcción (kilotoneladas CO₂e)]]-Y457)/Y457)*100,0),0)</f>
        <v>-1.1494252873563218</v>
      </c>
      <c r="AB458" s="5">
        <v>0.28580923894981702</v>
      </c>
      <c r="AC458">
        <v>490</v>
      </c>
      <c r="AD458">
        <f>IF(A457=Emisiones_CO2_CO2eq_LA[[#This Row],[País]],IFERROR(Emisiones_CO2_CO2eq_LA[[#This Row],[Emisiones Fugitivas (kilotoneladas CO₂e)]]-AC457,0),0)</f>
        <v>270</v>
      </c>
      <c r="AE458" s="5">
        <f>IF(A457=Emisiones_CO2_CO2eq_LA[[#This Row],[País]],IFERROR(((Emisiones_CO2_CO2eq_LA[[#This Row],[Emisiones Fugitivas (kilotoneladas CO₂e)]]-AC457)/AC457)*100,0),0)</f>
        <v>122.72727272727273</v>
      </c>
      <c r="AF458" s="5">
        <v>1.6284479893652299E-2</v>
      </c>
      <c r="AG458">
        <v>16399.999999999898</v>
      </c>
      <c r="AH458">
        <f>IF(A457=Emisiones_CO2_CO2eq_LA[[#This Row],[País]],IFERROR(Emisiones_CO2_CO2eq_LA[[#This Row],[Electricidad y Calor (kilotoneladas CO₂e)]]-AG457,0),0)</f>
        <v>3199.9999999998981</v>
      </c>
      <c r="AI458" s="5">
        <f>IF(A457=Emisiones_CO2_CO2eq_LA[[#This Row],[País]],IFERROR(((Emisiones_CO2_CO2eq_LA[[#This Row],[Electricidad y Calor (kilotoneladas CO₂e)]]-AG457)/AG457)*100,0),0)</f>
        <v>24.242424242423471</v>
      </c>
      <c r="AJ458" s="5">
        <v>0.54503157195081398</v>
      </c>
    </row>
    <row r="459" spans="1:36" x14ac:dyDescent="0.25">
      <c r="A459" t="s">
        <v>270</v>
      </c>
      <c r="B459" t="s">
        <v>467</v>
      </c>
      <c r="C459" t="s">
        <v>271</v>
      </c>
      <c r="D459">
        <v>2015</v>
      </c>
      <c r="E459">
        <v>3200</v>
      </c>
      <c r="F459">
        <f>IF(A458=Emisiones_CO2_CO2eq_LA[[#This Row],[País]],IFERROR(Emisiones_CO2_CO2eq_LA[[#This Row],[Edificios (kilotoneladas CO₂e)]]-E458,0),0)</f>
        <v>-100</v>
      </c>
      <c r="G459" s="5">
        <f>IF(A458=Emisiones_CO2_CO2eq_LA[[#This Row],[País]],IFERROR(((Emisiones_CO2_CO2eq_LA[[#This Row],[Edificios (kilotoneladas CO₂e)]]-E458)/E458)*100,0),0)</f>
        <v>-3.0303030303030303</v>
      </c>
      <c r="H459" s="5">
        <v>0.105017885858685</v>
      </c>
      <c r="I459">
        <v>4110</v>
      </c>
      <c r="J459">
        <f>IF(A458=Emisiones_CO2_CO2eq_LA[[#This Row],[País]],IFERROR(Emisiones_CO2_CO2eq_LA[[#This Row],[Industria (kilotoneladas CO₂e)]]-I458,0),0)</f>
        <v>-100</v>
      </c>
      <c r="K459" s="5">
        <f>IF(A458=Emisiones_CO2_CO2eq_LA[[#This Row],[País]],IFERROR(((Emisiones_CO2_CO2eq_LA[[#This Row],[Industria (kilotoneladas CO₂e)]]-I458)/I458)*100,0),0)</f>
        <v>-2.3752969121140142</v>
      </c>
      <c r="L459" s="5">
        <v>0.13488234714974801</v>
      </c>
      <c r="M459">
        <v>70970</v>
      </c>
      <c r="N459">
        <f>IF(A458=Emisiones_CO2_CO2eq_LA[[#This Row],[País]],IFERROR(Emisiones_CO2_CO2eq_LA[[#This Row],[UCTUS (kilotoneladas CO₂e)]]-M458,0),0)</f>
        <v>280</v>
      </c>
      <c r="O459" s="5">
        <f>IF(A458=Emisiones_CO2_CO2eq_LA[[#This Row],[País]],IFERROR(((Emisiones_CO2_CO2eq_LA[[#This Row],[UCTUS (kilotoneladas CO₂e)]]-M458)/M458)*100,0),0)</f>
        <v>0.39609562880181076</v>
      </c>
      <c r="P459" s="5">
        <v>2.3290997998096499</v>
      </c>
      <c r="Q459">
        <v>600</v>
      </c>
      <c r="R459">
        <f>IF(A458=Emisiones_CO2_CO2eq_LA[[#This Row],[País]],IFERROR(Emisiones_CO2_CO2eq_LA[[#This Row],[Otras Quemas de Combustible (kilotoneladas CO₂e)]]-Q458,0),0)</f>
        <v>200</v>
      </c>
      <c r="S459" s="5">
        <f>IF(A458=Emisiones_CO2_CO2eq_LA[[#This Row],[País]],IFERROR(((Emisiones_CO2_CO2eq_LA[[#This Row],[Otras Quemas de Combustible (kilotoneladas CO₂e)]]-Q458)/Q458)*100,0),0)</f>
        <v>50</v>
      </c>
      <c r="T459" s="5">
        <v>0.02</v>
      </c>
      <c r="U459">
        <v>20400</v>
      </c>
      <c r="V459">
        <f>IF(A458=Emisiones_CO2_CO2eq_LA[[#This Row],[País]],IFERROR(Emisiones_CO2_CO2eq_LA[[#This Row],[Transporte (kilotoneladas CO₂e)]]-U458,0),0)</f>
        <v>1700</v>
      </c>
      <c r="W459" s="5">
        <f>IF(A458=Emisiones_CO2_CO2eq_LA[[#This Row],[País]],IFERROR(((Emisiones_CO2_CO2eq_LA[[#This Row],[Transporte (kilotoneladas CO₂e)]]-U458)/U458)*100,0),0)</f>
        <v>9.0909090909090917</v>
      </c>
      <c r="X459" s="5">
        <v>0.669489022349118</v>
      </c>
      <c r="Y459">
        <v>8900</v>
      </c>
      <c r="Z459">
        <f>IF(A458=Emisiones_CO2_CO2eq_LA[[#This Row],[País]],IFERROR(Emisiones_CO2_CO2eq_LA[[#This Row],[Manufactura y Construcción (kilotoneladas CO₂e)]]-Y458,0),0)</f>
        <v>300</v>
      </c>
      <c r="AA459" s="5">
        <f>IF(A458=Emisiones_CO2_CO2eq_LA[[#This Row],[País]],IFERROR(((Emisiones_CO2_CO2eq_LA[[#This Row],[Manufactura y Construcción (kilotoneladas CO₂e)]]-Y458)/Y458)*100,0),0)</f>
        <v>3.4883720930232558</v>
      </c>
      <c r="AB459" s="5">
        <v>0.29208099504446799</v>
      </c>
      <c r="AC459">
        <v>490</v>
      </c>
      <c r="AD459">
        <f>IF(A458=Emisiones_CO2_CO2eq_LA[[#This Row],[País]],IFERROR(Emisiones_CO2_CO2eq_LA[[#This Row],[Emisiones Fugitivas (kilotoneladas CO₂e)]]-AC458,0),0)</f>
        <v>0</v>
      </c>
      <c r="AE459" s="5">
        <f>IF(A458=Emisiones_CO2_CO2eq_LA[[#This Row],[País]],IFERROR(((Emisiones_CO2_CO2eq_LA[[#This Row],[Emisiones Fugitivas (kilotoneladas CO₂e)]]-AC458)/AC458)*100,0),0)</f>
        <v>0</v>
      </c>
      <c r="AF459" s="5">
        <v>1.6080863772111102E-2</v>
      </c>
      <c r="AG459">
        <v>15700</v>
      </c>
      <c r="AH459">
        <f>IF(A458=Emisiones_CO2_CO2eq_LA[[#This Row],[País]],IFERROR(Emisiones_CO2_CO2eq_LA[[#This Row],[Electricidad y Calor (kilotoneladas CO₂e)]]-AG458,0),0)</f>
        <v>-699.99999999989814</v>
      </c>
      <c r="AI459" s="5">
        <f>IF(A458=Emisiones_CO2_CO2eq_LA[[#This Row],[País]],IFERROR(((Emisiones_CO2_CO2eq_LA[[#This Row],[Electricidad y Calor (kilotoneladas CO₂e)]]-AG458)/AG458)*100,0),0)</f>
        <v>-4.2682926829262353</v>
      </c>
      <c r="AJ459" s="5">
        <v>0.51524400249417401</v>
      </c>
    </row>
    <row r="460" spans="1:36" x14ac:dyDescent="0.25">
      <c r="A460" t="s">
        <v>270</v>
      </c>
      <c r="B460" t="s">
        <v>467</v>
      </c>
      <c r="C460" t="s">
        <v>271</v>
      </c>
      <c r="D460">
        <v>2016</v>
      </c>
      <c r="E460">
        <v>3300</v>
      </c>
      <c r="F460">
        <f>IF(A459=Emisiones_CO2_CO2eq_LA[[#This Row],[País]],IFERROR(Emisiones_CO2_CO2eq_LA[[#This Row],[Edificios (kilotoneladas CO₂e)]]-E459,0),0)</f>
        <v>100</v>
      </c>
      <c r="G460" s="5">
        <f>IF(A459=Emisiones_CO2_CO2eq_LA[[#This Row],[País]],IFERROR(((Emisiones_CO2_CO2eq_LA[[#This Row],[Edificios (kilotoneladas CO₂e)]]-E459)/E459)*100,0),0)</f>
        <v>3.125</v>
      </c>
      <c r="H460" s="5">
        <v>0.10670633124232</v>
      </c>
      <c r="I460">
        <v>4110</v>
      </c>
      <c r="J460">
        <f>IF(A459=Emisiones_CO2_CO2eq_LA[[#This Row],[País]],IFERROR(Emisiones_CO2_CO2eq_LA[[#This Row],[Industria (kilotoneladas CO₂e)]]-I459,0),0)</f>
        <v>0</v>
      </c>
      <c r="K460" s="5">
        <f>IF(A459=Emisiones_CO2_CO2eq_LA[[#This Row],[País]],IFERROR(((Emisiones_CO2_CO2eq_LA[[#This Row],[Industria (kilotoneladas CO₂e)]]-I459)/I459)*100,0),0)</f>
        <v>0</v>
      </c>
      <c r="L460" s="5">
        <v>0.13289788527452601</v>
      </c>
      <c r="M460">
        <v>70820</v>
      </c>
      <c r="N460">
        <f>IF(A459=Emisiones_CO2_CO2eq_LA[[#This Row],[País]],IFERROR(Emisiones_CO2_CO2eq_LA[[#This Row],[UCTUS (kilotoneladas CO₂e)]]-M459,0),0)</f>
        <v>-150</v>
      </c>
      <c r="O460" s="5">
        <f>IF(A459=Emisiones_CO2_CO2eq_LA[[#This Row],[País]],IFERROR(((Emisiones_CO2_CO2eq_LA[[#This Row],[UCTUS (kilotoneladas CO₂e)]]-M459)/M459)*100,0),0)</f>
        <v>-0.21135691137100185</v>
      </c>
      <c r="P460" s="5">
        <v>2.2899825389639701</v>
      </c>
      <c r="Q460">
        <v>300</v>
      </c>
      <c r="R460">
        <f>IF(A459=Emisiones_CO2_CO2eq_LA[[#This Row],[País]],IFERROR(Emisiones_CO2_CO2eq_LA[[#This Row],[Otras Quemas de Combustible (kilotoneladas CO₂e)]]-Q459,0),0)</f>
        <v>-300</v>
      </c>
      <c r="S460" s="5">
        <f>IF(A459=Emisiones_CO2_CO2eq_LA[[#This Row],[País]],IFERROR(((Emisiones_CO2_CO2eq_LA[[#This Row],[Otras Quemas de Combustible (kilotoneladas CO₂e)]]-Q459)/Q459)*100,0),0)</f>
        <v>-50</v>
      </c>
      <c r="T460" s="5">
        <v>0.01</v>
      </c>
      <c r="U460">
        <v>22300</v>
      </c>
      <c r="V460">
        <f>IF(A459=Emisiones_CO2_CO2eq_LA[[#This Row],[País]],IFERROR(Emisiones_CO2_CO2eq_LA[[#This Row],[Transporte (kilotoneladas CO₂e)]]-U459,0),0)</f>
        <v>1900</v>
      </c>
      <c r="W460" s="5">
        <f>IF(A459=Emisiones_CO2_CO2eq_LA[[#This Row],[País]],IFERROR(((Emisiones_CO2_CO2eq_LA[[#This Row],[Transporte (kilotoneladas CO₂e)]]-U459)/U459)*100,0),0)</f>
        <v>9.3137254901960791</v>
      </c>
      <c r="X460" s="5">
        <v>0.72107611718295295</v>
      </c>
      <c r="Y460">
        <v>7800</v>
      </c>
      <c r="Z460">
        <f>IF(A459=Emisiones_CO2_CO2eq_LA[[#This Row],[País]],IFERROR(Emisiones_CO2_CO2eq_LA[[#This Row],[Manufactura y Construcción (kilotoneladas CO₂e)]]-Y459,0),0)</f>
        <v>-1100</v>
      </c>
      <c r="AA460" s="5">
        <f>IF(A459=Emisiones_CO2_CO2eq_LA[[#This Row],[País]],IFERROR(((Emisiones_CO2_CO2eq_LA[[#This Row],[Manufactura y Construcción (kilotoneladas CO₂e)]]-Y459)/Y459)*100,0),0)</f>
        <v>-12.359550561797752</v>
      </c>
      <c r="AB460" s="5">
        <v>0.252214964754575</v>
      </c>
      <c r="AC460">
        <v>490</v>
      </c>
      <c r="AD460">
        <f>IF(A459=Emisiones_CO2_CO2eq_LA[[#This Row],[País]],IFERROR(Emisiones_CO2_CO2eq_LA[[#This Row],[Emisiones Fugitivas (kilotoneladas CO₂e)]]-AC459,0),0)</f>
        <v>0</v>
      </c>
      <c r="AE460" s="5">
        <f>IF(A459=Emisiones_CO2_CO2eq_LA[[#This Row],[País]],IFERROR(((Emisiones_CO2_CO2eq_LA[[#This Row],[Emisiones Fugitivas (kilotoneladas CO₂e)]]-AC459)/AC459)*100,0),0)</f>
        <v>0</v>
      </c>
      <c r="AF460" s="5">
        <v>1.5844273426889901E-2</v>
      </c>
      <c r="AG460">
        <v>17600</v>
      </c>
      <c r="AH460">
        <f>IF(A459=Emisiones_CO2_CO2eq_LA[[#This Row],[País]],IFERROR(Emisiones_CO2_CO2eq_LA[[#This Row],[Electricidad y Calor (kilotoneladas CO₂e)]]-AG459,0),0)</f>
        <v>1900</v>
      </c>
      <c r="AI460" s="5">
        <f>IF(A459=Emisiones_CO2_CO2eq_LA[[#This Row],[País]],IFERROR(((Emisiones_CO2_CO2eq_LA[[#This Row],[Electricidad y Calor (kilotoneladas CO₂e)]]-AG459)/AG459)*100,0),0)</f>
        <v>12.101910828025478</v>
      </c>
      <c r="AJ460" s="5">
        <v>0.56910043329237503</v>
      </c>
    </row>
    <row r="461" spans="1:36" x14ac:dyDescent="0.25">
      <c r="A461" t="s">
        <v>370</v>
      </c>
      <c r="B461" t="s">
        <v>370</v>
      </c>
      <c r="C461" t="s">
        <v>371</v>
      </c>
      <c r="D461">
        <v>1990</v>
      </c>
      <c r="E461">
        <v>500</v>
      </c>
      <c r="F461">
        <f>IF(A460=Emisiones_CO2_CO2eq_LA[[#This Row],[País]],IFERROR(Emisiones_CO2_CO2eq_LA[[#This Row],[Edificios (kilotoneladas CO₂e)]]-E460,0),0)</f>
        <v>0</v>
      </c>
      <c r="G461" s="5">
        <f>IF(A460=Emisiones_CO2_CO2eq_LA[[#This Row],[País]],IFERROR(((Emisiones_CO2_CO2eq_LA[[#This Row],[Edificios (kilotoneladas CO₂e)]]-E460)/E460)*100,0),0)</f>
        <v>0</v>
      </c>
      <c r="H461" s="5">
        <v>0.16077170418006401</v>
      </c>
      <c r="I461">
        <v>230</v>
      </c>
      <c r="J461">
        <f>IF(A460=Emisiones_CO2_CO2eq_LA[[#This Row],[País]],IFERROR(Emisiones_CO2_CO2eq_LA[[#This Row],[Industria (kilotoneladas CO₂e)]]-I460,0),0)</f>
        <v>0</v>
      </c>
      <c r="K461" s="5">
        <f>IF(A460=Emisiones_CO2_CO2eq_LA[[#This Row],[País]],IFERROR(((Emisiones_CO2_CO2eq_LA[[#This Row],[Industria (kilotoneladas CO₂e)]]-I460)/I460)*100,0),0)</f>
        <v>0</v>
      </c>
      <c r="L461" s="5">
        <v>7.3954983922829495E-2</v>
      </c>
      <c r="M461">
        <v>-25540</v>
      </c>
      <c r="N461">
        <f>IF(A460=Emisiones_CO2_CO2eq_LA[[#This Row],[País]],IFERROR(Emisiones_CO2_CO2eq_LA[[#This Row],[UCTUS (kilotoneladas CO₂e)]]-M460,0),0)</f>
        <v>0</v>
      </c>
      <c r="O461" s="5">
        <f>IF(A460=Emisiones_CO2_CO2eq_LA[[#This Row],[País]],IFERROR(((Emisiones_CO2_CO2eq_LA[[#This Row],[UCTUS (kilotoneladas CO₂e)]]-M460)/M460)*100,0),0)</f>
        <v>0</v>
      </c>
      <c r="P461" s="5">
        <v>-8.2122186495176805</v>
      </c>
      <c r="Q461">
        <v>400</v>
      </c>
      <c r="R461">
        <f>IF(A460=Emisiones_CO2_CO2eq_LA[[#This Row],[País]],IFERROR(Emisiones_CO2_CO2eq_LA[[#This Row],[Otras Quemas de Combustible (kilotoneladas CO₂e)]]-Q460,0),0)</f>
        <v>0</v>
      </c>
      <c r="S461" s="5">
        <f>IF(A460=Emisiones_CO2_CO2eq_LA[[#This Row],[País]],IFERROR(((Emisiones_CO2_CO2eq_LA[[#This Row],[Otras Quemas de Combustible (kilotoneladas CO₂e)]]-Q460)/Q460)*100,0),0)</f>
        <v>0</v>
      </c>
      <c r="T461" s="5">
        <v>0.13</v>
      </c>
      <c r="U461">
        <v>1500</v>
      </c>
      <c r="V461">
        <f>IF(A460=Emisiones_CO2_CO2eq_LA[[#This Row],[País]],IFERROR(Emisiones_CO2_CO2eq_LA[[#This Row],[Transporte (kilotoneladas CO₂e)]]-U460,0),0)</f>
        <v>0</v>
      </c>
      <c r="W461" s="5">
        <f>IF(A460=Emisiones_CO2_CO2eq_LA[[#This Row],[País]],IFERROR(((Emisiones_CO2_CO2eq_LA[[#This Row],[Transporte (kilotoneladas CO₂e)]]-U460)/U460)*100,0),0)</f>
        <v>0</v>
      </c>
      <c r="X461" s="5">
        <v>0.48231511254019199</v>
      </c>
      <c r="Y461">
        <v>600</v>
      </c>
      <c r="Z461">
        <f>IF(A460=Emisiones_CO2_CO2eq_LA[[#This Row],[País]],IFERROR(Emisiones_CO2_CO2eq_LA[[#This Row],[Manufactura y Construcción (kilotoneladas CO₂e)]]-Y460,0),0)</f>
        <v>0</v>
      </c>
      <c r="AA461" s="5">
        <f>IF(A460=Emisiones_CO2_CO2eq_LA[[#This Row],[País]],IFERROR(((Emisiones_CO2_CO2eq_LA[[#This Row],[Manufactura y Construcción (kilotoneladas CO₂e)]]-Y460)/Y460)*100,0),0)</f>
        <v>0</v>
      </c>
      <c r="AB461" s="5">
        <v>0.19292604501607699</v>
      </c>
      <c r="AC461">
        <v>0</v>
      </c>
      <c r="AD461">
        <f>IF(A460=Emisiones_CO2_CO2eq_LA[[#This Row],[País]],IFERROR(Emisiones_CO2_CO2eq_LA[[#This Row],[Emisiones Fugitivas (kilotoneladas CO₂e)]]-AC460,0),0)</f>
        <v>0</v>
      </c>
      <c r="AE461" s="5">
        <f>IF(A460=Emisiones_CO2_CO2eq_LA[[#This Row],[País]],IFERROR(((Emisiones_CO2_CO2eq_LA[[#This Row],[Emisiones Fugitivas (kilotoneladas CO₂e)]]-AC460)/AC460)*100,0),0)</f>
        <v>0</v>
      </c>
      <c r="AF461" s="5">
        <v>0</v>
      </c>
      <c r="AG461">
        <v>500</v>
      </c>
      <c r="AH461">
        <f>IF(A460=Emisiones_CO2_CO2eq_LA[[#This Row],[País]],IFERROR(Emisiones_CO2_CO2eq_LA[[#This Row],[Electricidad y Calor (kilotoneladas CO₂e)]]-AG460,0),0)</f>
        <v>0</v>
      </c>
      <c r="AI461" s="5">
        <f>IF(A460=Emisiones_CO2_CO2eq_LA[[#This Row],[País]],IFERROR(((Emisiones_CO2_CO2eq_LA[[#This Row],[Electricidad y Calor (kilotoneladas CO₂e)]]-AG460)/AG460)*100,0),0)</f>
        <v>0</v>
      </c>
      <c r="AJ461" s="5">
        <v>0.16077170418006401</v>
      </c>
    </row>
    <row r="462" spans="1:36" x14ac:dyDescent="0.25">
      <c r="A462" t="s">
        <v>370</v>
      </c>
      <c r="B462" t="s">
        <v>370</v>
      </c>
      <c r="C462" t="s">
        <v>371</v>
      </c>
      <c r="D462">
        <v>1991</v>
      </c>
      <c r="E462">
        <v>600</v>
      </c>
      <c r="F462">
        <f>IF(A461=Emisiones_CO2_CO2eq_LA[[#This Row],[País]],IFERROR(Emisiones_CO2_CO2eq_LA[[#This Row],[Edificios (kilotoneladas CO₂e)]]-E461,0),0)</f>
        <v>100</v>
      </c>
      <c r="G462" s="5">
        <f>IF(A461=Emisiones_CO2_CO2eq_LA[[#This Row],[País]],IFERROR(((Emisiones_CO2_CO2eq_LA[[#This Row],[Edificios (kilotoneladas CO₂e)]]-E461)/E461)*100,0),0)</f>
        <v>20</v>
      </c>
      <c r="H462" s="5">
        <v>0.19157088122605301</v>
      </c>
      <c r="I462">
        <v>230</v>
      </c>
      <c r="J462">
        <f>IF(A461=Emisiones_CO2_CO2eq_LA[[#This Row],[País]],IFERROR(Emisiones_CO2_CO2eq_LA[[#This Row],[Industria (kilotoneladas CO₂e)]]-I461,0),0)</f>
        <v>0</v>
      </c>
      <c r="K462" s="5">
        <f>IF(A461=Emisiones_CO2_CO2eq_LA[[#This Row],[País]],IFERROR(((Emisiones_CO2_CO2eq_LA[[#This Row],[Industria (kilotoneladas CO₂e)]]-I461)/I461)*100,0),0)</f>
        <v>0</v>
      </c>
      <c r="L462" s="5">
        <v>7.3435504469987201E-2</v>
      </c>
      <c r="M462">
        <v>-25540</v>
      </c>
      <c r="N462">
        <f>IF(A461=Emisiones_CO2_CO2eq_LA[[#This Row],[País]],IFERROR(Emisiones_CO2_CO2eq_LA[[#This Row],[UCTUS (kilotoneladas CO₂e)]]-M461,0),0)</f>
        <v>0</v>
      </c>
      <c r="O462" s="5">
        <f>IF(A461=Emisiones_CO2_CO2eq_LA[[#This Row],[País]],IFERROR(((Emisiones_CO2_CO2eq_LA[[#This Row],[UCTUS (kilotoneladas CO₂e)]]-M461)/M461)*100,0),0)</f>
        <v>0</v>
      </c>
      <c r="P462" s="5">
        <v>-8.1545338441890092</v>
      </c>
      <c r="Q462">
        <v>500</v>
      </c>
      <c r="R462">
        <f>IF(A461=Emisiones_CO2_CO2eq_LA[[#This Row],[País]],IFERROR(Emisiones_CO2_CO2eq_LA[[#This Row],[Otras Quemas de Combustible (kilotoneladas CO₂e)]]-Q461,0),0)</f>
        <v>100</v>
      </c>
      <c r="S462" s="5">
        <f>IF(A461=Emisiones_CO2_CO2eq_LA[[#This Row],[País]],IFERROR(((Emisiones_CO2_CO2eq_LA[[#This Row],[Otras Quemas de Combustible (kilotoneladas CO₂e)]]-Q461)/Q461)*100,0),0)</f>
        <v>25</v>
      </c>
      <c r="T462" s="5">
        <v>0.16</v>
      </c>
      <c r="U462">
        <v>1600</v>
      </c>
      <c r="V462">
        <f>IF(A461=Emisiones_CO2_CO2eq_LA[[#This Row],[País]],IFERROR(Emisiones_CO2_CO2eq_LA[[#This Row],[Transporte (kilotoneladas CO₂e)]]-U461,0),0)</f>
        <v>100</v>
      </c>
      <c r="W462" s="5">
        <f>IF(A461=Emisiones_CO2_CO2eq_LA[[#This Row],[País]],IFERROR(((Emisiones_CO2_CO2eq_LA[[#This Row],[Transporte (kilotoneladas CO₂e)]]-U461)/U461)*100,0),0)</f>
        <v>6.666666666666667</v>
      </c>
      <c r="X462" s="5">
        <v>0.51085568326947595</v>
      </c>
      <c r="Y462">
        <v>600</v>
      </c>
      <c r="Z462">
        <f>IF(A461=Emisiones_CO2_CO2eq_LA[[#This Row],[País]],IFERROR(Emisiones_CO2_CO2eq_LA[[#This Row],[Manufactura y Construcción (kilotoneladas CO₂e)]]-Y461,0),0)</f>
        <v>0</v>
      </c>
      <c r="AA462" s="5">
        <f>IF(A461=Emisiones_CO2_CO2eq_LA[[#This Row],[País]],IFERROR(((Emisiones_CO2_CO2eq_LA[[#This Row],[Manufactura y Construcción (kilotoneladas CO₂e)]]-Y461)/Y461)*100,0),0)</f>
        <v>0</v>
      </c>
      <c r="AB462" s="5">
        <v>0.19157088122605301</v>
      </c>
      <c r="AC462">
        <v>0</v>
      </c>
      <c r="AD462">
        <f>IF(A461=Emisiones_CO2_CO2eq_LA[[#This Row],[País]],IFERROR(Emisiones_CO2_CO2eq_LA[[#This Row],[Emisiones Fugitivas (kilotoneladas CO₂e)]]-AC461,0),0)</f>
        <v>0</v>
      </c>
      <c r="AE462" s="5">
        <f>IF(A461=Emisiones_CO2_CO2eq_LA[[#This Row],[País]],IFERROR(((Emisiones_CO2_CO2eq_LA[[#This Row],[Emisiones Fugitivas (kilotoneladas CO₂e)]]-AC461)/AC461)*100,0),0)</f>
        <v>0</v>
      </c>
      <c r="AF462" s="5">
        <v>0</v>
      </c>
      <c r="AG462">
        <v>800</v>
      </c>
      <c r="AH462">
        <f>IF(A461=Emisiones_CO2_CO2eq_LA[[#This Row],[País]],IFERROR(Emisiones_CO2_CO2eq_LA[[#This Row],[Electricidad y Calor (kilotoneladas CO₂e)]]-AG461,0),0)</f>
        <v>300</v>
      </c>
      <c r="AI462" s="5">
        <f>IF(A461=Emisiones_CO2_CO2eq_LA[[#This Row],[País]],IFERROR(((Emisiones_CO2_CO2eq_LA[[#This Row],[Electricidad y Calor (kilotoneladas CO₂e)]]-AG461)/AG461)*100,0),0)</f>
        <v>60</v>
      </c>
      <c r="AJ462" s="5">
        <v>0.25542784163473797</v>
      </c>
    </row>
    <row r="463" spans="1:36" x14ac:dyDescent="0.25">
      <c r="A463" t="s">
        <v>370</v>
      </c>
      <c r="B463" t="s">
        <v>370</v>
      </c>
      <c r="C463" t="s">
        <v>371</v>
      </c>
      <c r="D463">
        <v>1992</v>
      </c>
      <c r="E463">
        <v>600</v>
      </c>
      <c r="F463">
        <f>IF(A462=Emisiones_CO2_CO2eq_LA[[#This Row],[País]],IFERROR(Emisiones_CO2_CO2eq_LA[[#This Row],[Edificios (kilotoneladas CO₂e)]]-E462,0),0)</f>
        <v>0</v>
      </c>
      <c r="G463" s="5">
        <f>IF(A462=Emisiones_CO2_CO2eq_LA[[#This Row],[País]],IFERROR(((Emisiones_CO2_CO2eq_LA[[#This Row],[Edificios (kilotoneladas CO₂e)]]-E462)/E462)*100,0),0)</f>
        <v>0</v>
      </c>
      <c r="H463" s="5">
        <v>0.19023462270133101</v>
      </c>
      <c r="I463">
        <v>230</v>
      </c>
      <c r="J463">
        <f>IF(A462=Emisiones_CO2_CO2eq_LA[[#This Row],[País]],IFERROR(Emisiones_CO2_CO2eq_LA[[#This Row],[Industria (kilotoneladas CO₂e)]]-I462,0),0)</f>
        <v>0</v>
      </c>
      <c r="K463" s="5">
        <f>IF(A462=Emisiones_CO2_CO2eq_LA[[#This Row],[País]],IFERROR(((Emisiones_CO2_CO2eq_LA[[#This Row],[Industria (kilotoneladas CO₂e)]]-I462)/I462)*100,0),0)</f>
        <v>0</v>
      </c>
      <c r="L463" s="5">
        <v>7.2923272035510397E-2</v>
      </c>
      <c r="M463">
        <v>-25540</v>
      </c>
      <c r="N463">
        <f>IF(A462=Emisiones_CO2_CO2eq_LA[[#This Row],[País]],IFERROR(Emisiones_CO2_CO2eq_LA[[#This Row],[UCTUS (kilotoneladas CO₂e)]]-M462,0),0)</f>
        <v>0</v>
      </c>
      <c r="O463" s="5">
        <f>IF(A462=Emisiones_CO2_CO2eq_LA[[#This Row],[País]],IFERROR(((Emisiones_CO2_CO2eq_LA[[#This Row],[UCTUS (kilotoneladas CO₂e)]]-M462)/M462)*100,0),0)</f>
        <v>0</v>
      </c>
      <c r="P463" s="5">
        <v>-8.0976537729866802</v>
      </c>
      <c r="Q463">
        <v>500</v>
      </c>
      <c r="R463">
        <f>IF(A462=Emisiones_CO2_CO2eq_LA[[#This Row],[País]],IFERROR(Emisiones_CO2_CO2eq_LA[[#This Row],[Otras Quemas de Combustible (kilotoneladas CO₂e)]]-Q462,0),0)</f>
        <v>0</v>
      </c>
      <c r="S463" s="5">
        <f>IF(A462=Emisiones_CO2_CO2eq_LA[[#This Row],[País]],IFERROR(((Emisiones_CO2_CO2eq_LA[[#This Row],[Otras Quemas de Combustible (kilotoneladas CO₂e)]]-Q462)/Q462)*100,0),0)</f>
        <v>0</v>
      </c>
      <c r="T463" s="5">
        <v>0.16</v>
      </c>
      <c r="U463">
        <v>1700</v>
      </c>
      <c r="V463">
        <f>IF(A462=Emisiones_CO2_CO2eq_LA[[#This Row],[País]],IFERROR(Emisiones_CO2_CO2eq_LA[[#This Row],[Transporte (kilotoneladas CO₂e)]]-U462,0),0)</f>
        <v>100</v>
      </c>
      <c r="W463" s="5">
        <f>IF(A462=Emisiones_CO2_CO2eq_LA[[#This Row],[País]],IFERROR(((Emisiones_CO2_CO2eq_LA[[#This Row],[Transporte (kilotoneladas CO₂e)]]-U462)/U462)*100,0),0)</f>
        <v>6.25</v>
      </c>
      <c r="X463" s="5">
        <v>0.53899809765377205</v>
      </c>
      <c r="Y463">
        <v>600</v>
      </c>
      <c r="Z463">
        <f>IF(A462=Emisiones_CO2_CO2eq_LA[[#This Row],[País]],IFERROR(Emisiones_CO2_CO2eq_LA[[#This Row],[Manufactura y Construcción (kilotoneladas CO₂e)]]-Y462,0),0)</f>
        <v>0</v>
      </c>
      <c r="AA463" s="5">
        <f>IF(A462=Emisiones_CO2_CO2eq_LA[[#This Row],[País]],IFERROR(((Emisiones_CO2_CO2eq_LA[[#This Row],[Manufactura y Construcción (kilotoneladas CO₂e)]]-Y462)/Y462)*100,0),0)</f>
        <v>0</v>
      </c>
      <c r="AB463" s="5">
        <v>0.19023462270133101</v>
      </c>
      <c r="AC463">
        <v>0</v>
      </c>
      <c r="AD463">
        <f>IF(A462=Emisiones_CO2_CO2eq_LA[[#This Row],[País]],IFERROR(Emisiones_CO2_CO2eq_LA[[#This Row],[Emisiones Fugitivas (kilotoneladas CO₂e)]]-AC462,0),0)</f>
        <v>0</v>
      </c>
      <c r="AE463" s="5">
        <f>IF(A462=Emisiones_CO2_CO2eq_LA[[#This Row],[País]],IFERROR(((Emisiones_CO2_CO2eq_LA[[#This Row],[Emisiones Fugitivas (kilotoneladas CO₂e)]]-AC462)/AC462)*100,0),0)</f>
        <v>0</v>
      </c>
      <c r="AF463" s="5">
        <v>0</v>
      </c>
      <c r="AG463">
        <v>1100</v>
      </c>
      <c r="AH463">
        <f>IF(A462=Emisiones_CO2_CO2eq_LA[[#This Row],[País]],IFERROR(Emisiones_CO2_CO2eq_LA[[#This Row],[Electricidad y Calor (kilotoneladas CO₂e)]]-AG462,0),0)</f>
        <v>300</v>
      </c>
      <c r="AI463" s="5">
        <f>IF(A462=Emisiones_CO2_CO2eq_LA[[#This Row],[País]],IFERROR(((Emisiones_CO2_CO2eq_LA[[#This Row],[Electricidad y Calor (kilotoneladas CO₂e)]]-AG462)/AG462)*100,0),0)</f>
        <v>37.5</v>
      </c>
      <c r="AJ463" s="5">
        <v>0.34876347495244098</v>
      </c>
    </row>
    <row r="464" spans="1:36" x14ac:dyDescent="0.25">
      <c r="A464" t="s">
        <v>370</v>
      </c>
      <c r="B464" t="s">
        <v>370</v>
      </c>
      <c r="C464" t="s">
        <v>371</v>
      </c>
      <c r="D464">
        <v>1993</v>
      </c>
      <c r="E464">
        <v>600</v>
      </c>
      <c r="F464">
        <f>IF(A463=Emisiones_CO2_CO2eq_LA[[#This Row],[País]],IFERROR(Emisiones_CO2_CO2eq_LA[[#This Row],[Edificios (kilotoneladas CO₂e)]]-E463,0),0)</f>
        <v>0</v>
      </c>
      <c r="G464" s="5">
        <f>IF(A463=Emisiones_CO2_CO2eq_LA[[#This Row],[País]],IFERROR(((Emisiones_CO2_CO2eq_LA[[#This Row],[Edificios (kilotoneladas CO₂e)]]-E463)/E463)*100,0),0)</f>
        <v>0</v>
      </c>
      <c r="H464" s="5">
        <v>0.188797986154814</v>
      </c>
      <c r="I464">
        <v>230</v>
      </c>
      <c r="J464">
        <f>IF(A463=Emisiones_CO2_CO2eq_LA[[#This Row],[País]],IFERROR(Emisiones_CO2_CO2eq_LA[[#This Row],[Industria (kilotoneladas CO₂e)]]-I463,0),0)</f>
        <v>0</v>
      </c>
      <c r="K464" s="5">
        <f>IF(A463=Emisiones_CO2_CO2eq_LA[[#This Row],[País]],IFERROR(((Emisiones_CO2_CO2eq_LA[[#This Row],[Industria (kilotoneladas CO₂e)]]-I463)/I463)*100,0),0)</f>
        <v>0</v>
      </c>
      <c r="L464" s="5">
        <v>7.23725613593455E-2</v>
      </c>
      <c r="M464">
        <v>-25540</v>
      </c>
      <c r="N464">
        <f>IF(A463=Emisiones_CO2_CO2eq_LA[[#This Row],[País]],IFERROR(Emisiones_CO2_CO2eq_LA[[#This Row],[UCTUS (kilotoneladas CO₂e)]]-M463,0),0)</f>
        <v>0</v>
      </c>
      <c r="O464" s="5">
        <f>IF(A463=Emisiones_CO2_CO2eq_LA[[#This Row],[País]],IFERROR(((Emisiones_CO2_CO2eq_LA[[#This Row],[UCTUS (kilotoneladas CO₂e)]]-M463)/M463)*100,0),0)</f>
        <v>0</v>
      </c>
      <c r="P464" s="5">
        <v>-8.03650094398993</v>
      </c>
      <c r="Q464">
        <v>500</v>
      </c>
      <c r="R464">
        <f>IF(A463=Emisiones_CO2_CO2eq_LA[[#This Row],[País]],IFERROR(Emisiones_CO2_CO2eq_LA[[#This Row],[Otras Quemas de Combustible (kilotoneladas CO₂e)]]-Q463,0),0)</f>
        <v>0</v>
      </c>
      <c r="S464" s="5">
        <f>IF(A463=Emisiones_CO2_CO2eq_LA[[#This Row],[País]],IFERROR(((Emisiones_CO2_CO2eq_LA[[#This Row],[Otras Quemas de Combustible (kilotoneladas CO₂e)]]-Q463)/Q463)*100,0),0)</f>
        <v>0</v>
      </c>
      <c r="T464" s="5">
        <v>0.16</v>
      </c>
      <c r="U464">
        <v>2000</v>
      </c>
      <c r="V464">
        <f>IF(A463=Emisiones_CO2_CO2eq_LA[[#This Row],[País]],IFERROR(Emisiones_CO2_CO2eq_LA[[#This Row],[Transporte (kilotoneladas CO₂e)]]-U463,0),0)</f>
        <v>300</v>
      </c>
      <c r="W464" s="5">
        <f>IF(A463=Emisiones_CO2_CO2eq_LA[[#This Row],[País]],IFERROR(((Emisiones_CO2_CO2eq_LA[[#This Row],[Transporte (kilotoneladas CO₂e)]]-U463)/U463)*100,0),0)</f>
        <v>17.647058823529413</v>
      </c>
      <c r="X464" s="5">
        <v>0.62932662051604704</v>
      </c>
      <c r="Y464">
        <v>500</v>
      </c>
      <c r="Z464">
        <f>IF(A463=Emisiones_CO2_CO2eq_LA[[#This Row],[País]],IFERROR(Emisiones_CO2_CO2eq_LA[[#This Row],[Manufactura y Construcción (kilotoneladas CO₂e)]]-Y463,0),0)</f>
        <v>-100</v>
      </c>
      <c r="AA464" s="5">
        <f>IF(A463=Emisiones_CO2_CO2eq_LA[[#This Row],[País]],IFERROR(((Emisiones_CO2_CO2eq_LA[[#This Row],[Manufactura y Construcción (kilotoneladas CO₂e)]]-Y463)/Y463)*100,0),0)</f>
        <v>-16.666666666666664</v>
      </c>
      <c r="AB464" s="5">
        <v>0.15733165512901101</v>
      </c>
      <c r="AC464">
        <v>0</v>
      </c>
      <c r="AD464">
        <f>IF(A463=Emisiones_CO2_CO2eq_LA[[#This Row],[País]],IFERROR(Emisiones_CO2_CO2eq_LA[[#This Row],[Emisiones Fugitivas (kilotoneladas CO₂e)]]-AC463,0),0)</f>
        <v>0</v>
      </c>
      <c r="AE464" s="5">
        <f>IF(A463=Emisiones_CO2_CO2eq_LA[[#This Row],[País]],IFERROR(((Emisiones_CO2_CO2eq_LA[[#This Row],[Emisiones Fugitivas (kilotoneladas CO₂e)]]-AC463)/AC463)*100,0),0)</f>
        <v>0</v>
      </c>
      <c r="AF464" s="5">
        <v>0</v>
      </c>
      <c r="AG464">
        <v>600</v>
      </c>
      <c r="AH464">
        <f>IF(A463=Emisiones_CO2_CO2eq_LA[[#This Row],[País]],IFERROR(Emisiones_CO2_CO2eq_LA[[#This Row],[Electricidad y Calor (kilotoneladas CO₂e)]]-AG463,0),0)</f>
        <v>-500</v>
      </c>
      <c r="AI464" s="5">
        <f>IF(A463=Emisiones_CO2_CO2eq_LA[[#This Row],[País]],IFERROR(((Emisiones_CO2_CO2eq_LA[[#This Row],[Electricidad y Calor (kilotoneladas CO₂e)]]-AG463)/AG463)*100,0),0)</f>
        <v>-45.454545454545453</v>
      </c>
      <c r="AJ464" s="5">
        <v>0.188797986154814</v>
      </c>
    </row>
    <row r="465" spans="1:36" x14ac:dyDescent="0.25">
      <c r="A465" t="s">
        <v>370</v>
      </c>
      <c r="B465" t="s">
        <v>370</v>
      </c>
      <c r="C465" t="s">
        <v>371</v>
      </c>
      <c r="D465">
        <v>1994</v>
      </c>
      <c r="E465">
        <v>500</v>
      </c>
      <c r="F465">
        <f>IF(A464=Emisiones_CO2_CO2eq_LA[[#This Row],[País]],IFERROR(Emisiones_CO2_CO2eq_LA[[#This Row],[Edificios (kilotoneladas CO₂e)]]-E464,0),0)</f>
        <v>-100</v>
      </c>
      <c r="G465" s="5">
        <f>IF(A464=Emisiones_CO2_CO2eq_LA[[#This Row],[País]],IFERROR(((Emisiones_CO2_CO2eq_LA[[#This Row],[Edificios (kilotoneladas CO₂e)]]-E464)/E464)*100,0),0)</f>
        <v>-16.666666666666664</v>
      </c>
      <c r="H465" s="5">
        <v>0.15620118712902201</v>
      </c>
      <c r="I465">
        <v>320</v>
      </c>
      <c r="J465">
        <f>IF(A464=Emisiones_CO2_CO2eq_LA[[#This Row],[País]],IFERROR(Emisiones_CO2_CO2eq_LA[[#This Row],[Industria (kilotoneladas CO₂e)]]-I464,0),0)</f>
        <v>90</v>
      </c>
      <c r="K465" s="5">
        <f>IF(A464=Emisiones_CO2_CO2eq_LA[[#This Row],[País]],IFERROR(((Emisiones_CO2_CO2eq_LA[[#This Row],[Industria (kilotoneladas CO₂e)]]-I464)/I464)*100,0),0)</f>
        <v>39.130434782608695</v>
      </c>
      <c r="L465" s="5">
        <v>9.9968759762574105E-2</v>
      </c>
      <c r="M465">
        <v>-25540</v>
      </c>
      <c r="N465">
        <f>IF(A464=Emisiones_CO2_CO2eq_LA[[#This Row],[País]],IFERROR(Emisiones_CO2_CO2eq_LA[[#This Row],[UCTUS (kilotoneladas CO₂e)]]-M464,0),0)</f>
        <v>0</v>
      </c>
      <c r="O465" s="5">
        <f>IF(A464=Emisiones_CO2_CO2eq_LA[[#This Row],[País]],IFERROR(((Emisiones_CO2_CO2eq_LA[[#This Row],[UCTUS (kilotoneladas CO₂e)]]-M464)/M464)*100,0),0)</f>
        <v>0</v>
      </c>
      <c r="P465" s="5">
        <v>-7.9787566385504496</v>
      </c>
      <c r="Q465">
        <v>500</v>
      </c>
      <c r="R465">
        <f>IF(A464=Emisiones_CO2_CO2eq_LA[[#This Row],[País]],IFERROR(Emisiones_CO2_CO2eq_LA[[#This Row],[Otras Quemas de Combustible (kilotoneladas CO₂e)]]-Q464,0),0)</f>
        <v>0</v>
      </c>
      <c r="S465" s="5">
        <f>IF(A464=Emisiones_CO2_CO2eq_LA[[#This Row],[País]],IFERROR(((Emisiones_CO2_CO2eq_LA[[#This Row],[Otras Quemas de Combustible (kilotoneladas CO₂e)]]-Q464)/Q464)*100,0),0)</f>
        <v>0</v>
      </c>
      <c r="T465" s="5">
        <v>0.16</v>
      </c>
      <c r="U465">
        <v>2200</v>
      </c>
      <c r="V465">
        <f>IF(A464=Emisiones_CO2_CO2eq_LA[[#This Row],[País]],IFERROR(Emisiones_CO2_CO2eq_LA[[#This Row],[Transporte (kilotoneladas CO₂e)]]-U464,0),0)</f>
        <v>200</v>
      </c>
      <c r="W465" s="5">
        <f>IF(A464=Emisiones_CO2_CO2eq_LA[[#This Row],[País]],IFERROR(((Emisiones_CO2_CO2eq_LA[[#This Row],[Transporte (kilotoneladas CO₂e)]]-U464)/U464)*100,0),0)</f>
        <v>10</v>
      </c>
      <c r="X465" s="5">
        <v>0.68728522336769704</v>
      </c>
      <c r="Y465">
        <v>500</v>
      </c>
      <c r="Z465">
        <f>IF(A464=Emisiones_CO2_CO2eq_LA[[#This Row],[País]],IFERROR(Emisiones_CO2_CO2eq_LA[[#This Row],[Manufactura y Construcción (kilotoneladas CO₂e)]]-Y464,0),0)</f>
        <v>0</v>
      </c>
      <c r="AA465" s="5">
        <f>IF(A464=Emisiones_CO2_CO2eq_LA[[#This Row],[País]],IFERROR(((Emisiones_CO2_CO2eq_LA[[#This Row],[Manufactura y Construcción (kilotoneladas CO₂e)]]-Y464)/Y464)*100,0),0)</f>
        <v>0</v>
      </c>
      <c r="AB465" s="5">
        <v>0.15620118712902201</v>
      </c>
      <c r="AC465">
        <v>0</v>
      </c>
      <c r="AD465">
        <f>IF(A464=Emisiones_CO2_CO2eq_LA[[#This Row],[País]],IFERROR(Emisiones_CO2_CO2eq_LA[[#This Row],[Emisiones Fugitivas (kilotoneladas CO₂e)]]-AC464,0),0)</f>
        <v>0</v>
      </c>
      <c r="AE465" s="5">
        <f>IF(A464=Emisiones_CO2_CO2eq_LA[[#This Row],[País]],IFERROR(((Emisiones_CO2_CO2eq_LA[[#This Row],[Emisiones Fugitivas (kilotoneladas CO₂e)]]-AC464)/AC464)*100,0),0)</f>
        <v>0</v>
      </c>
      <c r="AF465" s="5">
        <v>0</v>
      </c>
      <c r="AG465">
        <v>100</v>
      </c>
      <c r="AH465">
        <f>IF(A464=Emisiones_CO2_CO2eq_LA[[#This Row],[País]],IFERROR(Emisiones_CO2_CO2eq_LA[[#This Row],[Electricidad y Calor (kilotoneladas CO₂e)]]-AG464,0),0)</f>
        <v>-500</v>
      </c>
      <c r="AI465" s="5">
        <f>IF(A464=Emisiones_CO2_CO2eq_LA[[#This Row],[País]],IFERROR(((Emisiones_CO2_CO2eq_LA[[#This Row],[Electricidad y Calor (kilotoneladas CO₂e)]]-AG464)/AG464)*100,0),0)</f>
        <v>-83.333333333333343</v>
      </c>
      <c r="AJ465" s="5">
        <v>3.1240237425804399E-2</v>
      </c>
    </row>
    <row r="466" spans="1:36" x14ac:dyDescent="0.25">
      <c r="A466" t="s">
        <v>370</v>
      </c>
      <c r="B466" t="s">
        <v>370</v>
      </c>
      <c r="C466" t="s">
        <v>371</v>
      </c>
      <c r="D466">
        <v>1995</v>
      </c>
      <c r="E466">
        <v>600</v>
      </c>
      <c r="F466">
        <f>IF(A465=Emisiones_CO2_CO2eq_LA[[#This Row],[País]],IFERROR(Emisiones_CO2_CO2eq_LA[[#This Row],[Edificios (kilotoneladas CO₂e)]]-E465,0),0)</f>
        <v>100</v>
      </c>
      <c r="G466" s="5">
        <f>IF(A465=Emisiones_CO2_CO2eq_LA[[#This Row],[País]],IFERROR(((Emisiones_CO2_CO2eq_LA[[#This Row],[Edificios (kilotoneladas CO₂e)]]-E465)/E465)*100,0),0)</f>
        <v>20</v>
      </c>
      <c r="H466" s="5">
        <v>0.186104218362282</v>
      </c>
      <c r="I466">
        <v>270</v>
      </c>
      <c r="J466">
        <f>IF(A465=Emisiones_CO2_CO2eq_LA[[#This Row],[País]],IFERROR(Emisiones_CO2_CO2eq_LA[[#This Row],[Industria (kilotoneladas CO₂e)]]-I465,0),0)</f>
        <v>-50</v>
      </c>
      <c r="K466" s="5">
        <f>IF(A465=Emisiones_CO2_CO2eq_LA[[#This Row],[País]],IFERROR(((Emisiones_CO2_CO2eq_LA[[#This Row],[Industria (kilotoneladas CO₂e)]]-I465)/I465)*100,0),0)</f>
        <v>-15.625</v>
      </c>
      <c r="L466" s="5">
        <v>8.3746898263027295E-2</v>
      </c>
      <c r="M466">
        <v>-25540</v>
      </c>
      <c r="N466">
        <f>IF(A465=Emisiones_CO2_CO2eq_LA[[#This Row],[País]],IFERROR(Emisiones_CO2_CO2eq_LA[[#This Row],[UCTUS (kilotoneladas CO₂e)]]-M465,0),0)</f>
        <v>0</v>
      </c>
      <c r="O466" s="5">
        <f>IF(A465=Emisiones_CO2_CO2eq_LA[[#This Row],[País]],IFERROR(((Emisiones_CO2_CO2eq_LA[[#This Row],[UCTUS (kilotoneladas CO₂e)]]-M465)/M465)*100,0),0)</f>
        <v>0</v>
      </c>
      <c r="P466" s="5">
        <v>-7.9218362282878401</v>
      </c>
      <c r="Q466">
        <v>600</v>
      </c>
      <c r="R466">
        <f>IF(A465=Emisiones_CO2_CO2eq_LA[[#This Row],[País]],IFERROR(Emisiones_CO2_CO2eq_LA[[#This Row],[Otras Quemas de Combustible (kilotoneladas CO₂e)]]-Q465,0),0)</f>
        <v>100</v>
      </c>
      <c r="S466" s="5">
        <f>IF(A465=Emisiones_CO2_CO2eq_LA[[#This Row],[País]],IFERROR(((Emisiones_CO2_CO2eq_LA[[#This Row],[Otras Quemas de Combustible (kilotoneladas CO₂e)]]-Q465)/Q465)*100,0),0)</f>
        <v>20</v>
      </c>
      <c r="T466" s="5">
        <v>0.19</v>
      </c>
      <c r="U466">
        <v>2200</v>
      </c>
      <c r="V466">
        <f>IF(A465=Emisiones_CO2_CO2eq_LA[[#This Row],[País]],IFERROR(Emisiones_CO2_CO2eq_LA[[#This Row],[Transporte (kilotoneladas CO₂e)]]-U465,0),0)</f>
        <v>0</v>
      </c>
      <c r="W466" s="5">
        <f>IF(A465=Emisiones_CO2_CO2eq_LA[[#This Row],[País]],IFERROR(((Emisiones_CO2_CO2eq_LA[[#This Row],[Transporte (kilotoneladas CO₂e)]]-U465)/U465)*100,0),0)</f>
        <v>0</v>
      </c>
      <c r="X466" s="5">
        <v>0.682382133995037</v>
      </c>
      <c r="Y466">
        <v>500</v>
      </c>
      <c r="Z466">
        <f>IF(A465=Emisiones_CO2_CO2eq_LA[[#This Row],[País]],IFERROR(Emisiones_CO2_CO2eq_LA[[#This Row],[Manufactura y Construcción (kilotoneladas CO₂e)]]-Y465,0),0)</f>
        <v>0</v>
      </c>
      <c r="AA466" s="5">
        <f>IF(A465=Emisiones_CO2_CO2eq_LA[[#This Row],[País]],IFERROR(((Emisiones_CO2_CO2eq_LA[[#This Row],[Manufactura y Construcción (kilotoneladas CO₂e)]]-Y465)/Y465)*100,0),0)</f>
        <v>0</v>
      </c>
      <c r="AB466" s="5">
        <v>0.155086848635235</v>
      </c>
      <c r="AC466">
        <v>0</v>
      </c>
      <c r="AD466">
        <f>IF(A465=Emisiones_CO2_CO2eq_LA[[#This Row],[País]],IFERROR(Emisiones_CO2_CO2eq_LA[[#This Row],[Emisiones Fugitivas (kilotoneladas CO₂e)]]-AC465,0),0)</f>
        <v>0</v>
      </c>
      <c r="AE466" s="5">
        <f>IF(A465=Emisiones_CO2_CO2eq_LA[[#This Row],[País]],IFERROR(((Emisiones_CO2_CO2eq_LA[[#This Row],[Emisiones Fugitivas (kilotoneladas CO₂e)]]-AC465)/AC465)*100,0),0)</f>
        <v>0</v>
      </c>
      <c r="AF466" s="5">
        <v>0</v>
      </c>
      <c r="AG466">
        <v>500</v>
      </c>
      <c r="AH466">
        <f>IF(A465=Emisiones_CO2_CO2eq_LA[[#This Row],[País]],IFERROR(Emisiones_CO2_CO2eq_LA[[#This Row],[Electricidad y Calor (kilotoneladas CO₂e)]]-AG465,0),0)</f>
        <v>400</v>
      </c>
      <c r="AI466" s="5">
        <f>IF(A465=Emisiones_CO2_CO2eq_LA[[#This Row],[País]],IFERROR(((Emisiones_CO2_CO2eq_LA[[#This Row],[Electricidad y Calor (kilotoneladas CO₂e)]]-AG465)/AG465)*100,0),0)</f>
        <v>400</v>
      </c>
      <c r="AJ466" s="5">
        <v>0.155086848635235</v>
      </c>
    </row>
    <row r="467" spans="1:36" x14ac:dyDescent="0.25">
      <c r="A467" t="s">
        <v>370</v>
      </c>
      <c r="B467" t="s">
        <v>370</v>
      </c>
      <c r="C467" t="s">
        <v>371</v>
      </c>
      <c r="D467">
        <v>1996</v>
      </c>
      <c r="E467">
        <v>600</v>
      </c>
      <c r="F467">
        <f>IF(A466=Emisiones_CO2_CO2eq_LA[[#This Row],[País]],IFERROR(Emisiones_CO2_CO2eq_LA[[#This Row],[Edificios (kilotoneladas CO₂e)]]-E466,0),0)</f>
        <v>0</v>
      </c>
      <c r="G467" s="5">
        <f>IF(A466=Emisiones_CO2_CO2eq_LA[[#This Row],[País]],IFERROR(((Emisiones_CO2_CO2eq_LA[[#This Row],[Edificios (kilotoneladas CO₂e)]]-E466)/E466)*100,0),0)</f>
        <v>0</v>
      </c>
      <c r="H467" s="5">
        <v>0.184785956267323</v>
      </c>
      <c r="I467">
        <v>310</v>
      </c>
      <c r="J467">
        <f>IF(A466=Emisiones_CO2_CO2eq_LA[[#This Row],[País]],IFERROR(Emisiones_CO2_CO2eq_LA[[#This Row],[Industria (kilotoneladas CO₂e)]]-I466,0),0)</f>
        <v>40</v>
      </c>
      <c r="K467" s="5">
        <f>IF(A466=Emisiones_CO2_CO2eq_LA[[#This Row],[País]],IFERROR(((Emisiones_CO2_CO2eq_LA[[#This Row],[Industria (kilotoneladas CO₂e)]]-I466)/I466)*100,0),0)</f>
        <v>14.814814814814813</v>
      </c>
      <c r="L467" s="5">
        <v>9.5472744071450497E-2</v>
      </c>
      <c r="M467">
        <v>-25550</v>
      </c>
      <c r="N467">
        <f>IF(A466=Emisiones_CO2_CO2eq_LA[[#This Row],[País]],IFERROR(Emisiones_CO2_CO2eq_LA[[#This Row],[UCTUS (kilotoneladas CO₂e)]]-M466,0),0)</f>
        <v>-10</v>
      </c>
      <c r="O467" s="5">
        <f>IF(A466=Emisiones_CO2_CO2eq_LA[[#This Row],[País]],IFERROR(((Emisiones_CO2_CO2eq_LA[[#This Row],[UCTUS (kilotoneladas CO₂e)]]-M466)/M466)*100,0),0)</f>
        <v>3.9154267815191858E-2</v>
      </c>
      <c r="P467" s="5">
        <v>-7.8688019710501997</v>
      </c>
      <c r="Q467">
        <v>600</v>
      </c>
      <c r="R467">
        <f>IF(A466=Emisiones_CO2_CO2eq_LA[[#This Row],[País]],IFERROR(Emisiones_CO2_CO2eq_LA[[#This Row],[Otras Quemas de Combustible (kilotoneladas CO₂e)]]-Q466,0),0)</f>
        <v>0</v>
      </c>
      <c r="S467" s="5">
        <f>IF(A466=Emisiones_CO2_CO2eq_LA[[#This Row],[País]],IFERROR(((Emisiones_CO2_CO2eq_LA[[#This Row],[Otras Quemas de Combustible (kilotoneladas CO₂e)]]-Q466)/Q466)*100,0),0)</f>
        <v>0</v>
      </c>
      <c r="T467" s="5">
        <v>0.18</v>
      </c>
      <c r="U467">
        <v>2300</v>
      </c>
      <c r="V467">
        <f>IF(A466=Emisiones_CO2_CO2eq_LA[[#This Row],[País]],IFERROR(Emisiones_CO2_CO2eq_LA[[#This Row],[Transporte (kilotoneladas CO₂e)]]-U466,0),0)</f>
        <v>100</v>
      </c>
      <c r="W467" s="5">
        <f>IF(A466=Emisiones_CO2_CO2eq_LA[[#This Row],[País]],IFERROR(((Emisiones_CO2_CO2eq_LA[[#This Row],[Transporte (kilotoneladas CO₂e)]]-U466)/U466)*100,0),0)</f>
        <v>4.5454545454545459</v>
      </c>
      <c r="X467" s="5">
        <v>0.70834616569140696</v>
      </c>
      <c r="Y467">
        <v>700</v>
      </c>
      <c r="Z467">
        <f>IF(A466=Emisiones_CO2_CO2eq_LA[[#This Row],[País]],IFERROR(Emisiones_CO2_CO2eq_LA[[#This Row],[Manufactura y Construcción (kilotoneladas CO₂e)]]-Y466,0),0)</f>
        <v>200</v>
      </c>
      <c r="AA467" s="5">
        <f>IF(A466=Emisiones_CO2_CO2eq_LA[[#This Row],[País]],IFERROR(((Emisiones_CO2_CO2eq_LA[[#This Row],[Manufactura y Construcción (kilotoneladas CO₂e)]]-Y466)/Y466)*100,0),0)</f>
        <v>40</v>
      </c>
      <c r="AB467" s="5">
        <v>0.21558361564521</v>
      </c>
      <c r="AC467">
        <v>0</v>
      </c>
      <c r="AD467">
        <f>IF(A466=Emisiones_CO2_CO2eq_LA[[#This Row],[País]],IFERROR(Emisiones_CO2_CO2eq_LA[[#This Row],[Emisiones Fugitivas (kilotoneladas CO₂e)]]-AC466,0),0)</f>
        <v>0</v>
      </c>
      <c r="AE467" s="5">
        <f>IF(A466=Emisiones_CO2_CO2eq_LA[[#This Row],[País]],IFERROR(((Emisiones_CO2_CO2eq_LA[[#This Row],[Emisiones Fugitivas (kilotoneladas CO₂e)]]-AC466)/AC466)*100,0),0)</f>
        <v>0</v>
      </c>
      <c r="AF467" s="5">
        <v>0</v>
      </c>
      <c r="AG467">
        <v>900</v>
      </c>
      <c r="AH467">
        <f>IF(A466=Emisiones_CO2_CO2eq_LA[[#This Row],[País]],IFERROR(Emisiones_CO2_CO2eq_LA[[#This Row],[Electricidad y Calor (kilotoneladas CO₂e)]]-AG466,0),0)</f>
        <v>400</v>
      </c>
      <c r="AI467" s="5">
        <f>IF(A466=Emisiones_CO2_CO2eq_LA[[#This Row],[País]],IFERROR(((Emisiones_CO2_CO2eq_LA[[#This Row],[Electricidad y Calor (kilotoneladas CO₂e)]]-AG466)/AG466)*100,0),0)</f>
        <v>80</v>
      </c>
      <c r="AJ467" s="5">
        <v>0.27717893440098501</v>
      </c>
    </row>
    <row r="468" spans="1:36" x14ac:dyDescent="0.25">
      <c r="A468" t="s">
        <v>370</v>
      </c>
      <c r="B468" t="s">
        <v>370</v>
      </c>
      <c r="C468" t="s">
        <v>371</v>
      </c>
      <c r="D468">
        <v>1997</v>
      </c>
      <c r="E468">
        <v>500</v>
      </c>
      <c r="F468">
        <f>IF(A467=Emisiones_CO2_CO2eq_LA[[#This Row],[País]],IFERROR(Emisiones_CO2_CO2eq_LA[[#This Row],[Edificios (kilotoneladas CO₂e)]]-E467,0),0)</f>
        <v>-100</v>
      </c>
      <c r="G468" s="5">
        <f>IF(A467=Emisiones_CO2_CO2eq_LA[[#This Row],[País]],IFERROR(((Emisiones_CO2_CO2eq_LA[[#This Row],[Edificios (kilotoneladas CO₂e)]]-E467)/E467)*100,0),0)</f>
        <v>-16.666666666666664</v>
      </c>
      <c r="H468" s="5">
        <v>0.15290519877675801</v>
      </c>
      <c r="I468">
        <v>350</v>
      </c>
      <c r="J468">
        <f>IF(A467=Emisiones_CO2_CO2eq_LA[[#This Row],[País]],IFERROR(Emisiones_CO2_CO2eq_LA[[#This Row],[Industria (kilotoneladas CO₂e)]]-I467,0),0)</f>
        <v>40</v>
      </c>
      <c r="K468" s="5">
        <f>IF(A467=Emisiones_CO2_CO2eq_LA[[#This Row],[País]],IFERROR(((Emisiones_CO2_CO2eq_LA[[#This Row],[Industria (kilotoneladas CO₂e)]]-I467)/I467)*100,0),0)</f>
        <v>12.903225806451612</v>
      </c>
      <c r="L468" s="5">
        <v>0.10703363914373</v>
      </c>
      <c r="M468">
        <v>-25550</v>
      </c>
      <c r="N468">
        <f>IF(A467=Emisiones_CO2_CO2eq_LA[[#This Row],[País]],IFERROR(Emisiones_CO2_CO2eq_LA[[#This Row],[UCTUS (kilotoneladas CO₂e)]]-M467,0),0)</f>
        <v>0</v>
      </c>
      <c r="O468" s="5">
        <f>IF(A467=Emisiones_CO2_CO2eq_LA[[#This Row],[País]],IFERROR(((Emisiones_CO2_CO2eq_LA[[#This Row],[UCTUS (kilotoneladas CO₂e)]]-M467)/M467)*100,0),0)</f>
        <v>0</v>
      </c>
      <c r="P468" s="5">
        <v>-7.8134556574923497</v>
      </c>
      <c r="Q468">
        <v>600</v>
      </c>
      <c r="R468">
        <f>IF(A467=Emisiones_CO2_CO2eq_LA[[#This Row],[País]],IFERROR(Emisiones_CO2_CO2eq_LA[[#This Row],[Otras Quemas de Combustible (kilotoneladas CO₂e)]]-Q467,0),0)</f>
        <v>0</v>
      </c>
      <c r="S468" s="5">
        <f>IF(A467=Emisiones_CO2_CO2eq_LA[[#This Row],[País]],IFERROR(((Emisiones_CO2_CO2eq_LA[[#This Row],[Otras Quemas de Combustible (kilotoneladas CO₂e)]]-Q467)/Q467)*100,0),0)</f>
        <v>0</v>
      </c>
      <c r="T468" s="5">
        <v>0.18</v>
      </c>
      <c r="U468">
        <v>2500</v>
      </c>
      <c r="V468">
        <f>IF(A467=Emisiones_CO2_CO2eq_LA[[#This Row],[País]],IFERROR(Emisiones_CO2_CO2eq_LA[[#This Row],[Transporte (kilotoneladas CO₂e)]]-U467,0),0)</f>
        <v>200</v>
      </c>
      <c r="W468" s="5">
        <f>IF(A467=Emisiones_CO2_CO2eq_LA[[#This Row],[País]],IFERROR(((Emisiones_CO2_CO2eq_LA[[#This Row],[Transporte (kilotoneladas CO₂e)]]-U467)/U467)*100,0),0)</f>
        <v>8.695652173913043</v>
      </c>
      <c r="X468" s="5">
        <v>0.76452599388379205</v>
      </c>
      <c r="Y468">
        <v>800</v>
      </c>
      <c r="Z468">
        <f>IF(A467=Emisiones_CO2_CO2eq_LA[[#This Row],[País]],IFERROR(Emisiones_CO2_CO2eq_LA[[#This Row],[Manufactura y Construcción (kilotoneladas CO₂e)]]-Y467,0),0)</f>
        <v>100</v>
      </c>
      <c r="AA468" s="5">
        <f>IF(A467=Emisiones_CO2_CO2eq_LA[[#This Row],[País]],IFERROR(((Emisiones_CO2_CO2eq_LA[[#This Row],[Manufactura y Construcción (kilotoneladas CO₂e)]]-Y467)/Y467)*100,0),0)</f>
        <v>14.285714285714285</v>
      </c>
      <c r="AB468" s="5">
        <v>0.24464831804281301</v>
      </c>
      <c r="AC468">
        <v>0</v>
      </c>
      <c r="AD468">
        <f>IF(A467=Emisiones_CO2_CO2eq_LA[[#This Row],[País]],IFERROR(Emisiones_CO2_CO2eq_LA[[#This Row],[Emisiones Fugitivas (kilotoneladas CO₂e)]]-AC467,0),0)</f>
        <v>0</v>
      </c>
      <c r="AE468" s="5">
        <f>IF(A467=Emisiones_CO2_CO2eq_LA[[#This Row],[País]],IFERROR(((Emisiones_CO2_CO2eq_LA[[#This Row],[Emisiones Fugitivas (kilotoneladas CO₂e)]]-AC467)/AC467)*100,0),0)</f>
        <v>0</v>
      </c>
      <c r="AF468" s="5">
        <v>0</v>
      </c>
      <c r="AG468">
        <v>700</v>
      </c>
      <c r="AH468">
        <f>IF(A467=Emisiones_CO2_CO2eq_LA[[#This Row],[País]],IFERROR(Emisiones_CO2_CO2eq_LA[[#This Row],[Electricidad y Calor (kilotoneladas CO₂e)]]-AG467,0),0)</f>
        <v>-200</v>
      </c>
      <c r="AI468" s="5">
        <f>IF(A467=Emisiones_CO2_CO2eq_LA[[#This Row],[País]],IFERROR(((Emisiones_CO2_CO2eq_LA[[#This Row],[Electricidad y Calor (kilotoneladas CO₂e)]]-AG467)/AG467)*100,0),0)</f>
        <v>-22.222222222222221</v>
      </c>
      <c r="AJ468" s="5">
        <v>0.214067278287461</v>
      </c>
    </row>
    <row r="469" spans="1:36" x14ac:dyDescent="0.25">
      <c r="A469" t="s">
        <v>370</v>
      </c>
      <c r="B469" t="s">
        <v>370</v>
      </c>
      <c r="C469" t="s">
        <v>371</v>
      </c>
      <c r="D469">
        <v>1998</v>
      </c>
      <c r="E469">
        <v>700</v>
      </c>
      <c r="F469">
        <f>IF(A468=Emisiones_CO2_CO2eq_LA[[#This Row],[País]],IFERROR(Emisiones_CO2_CO2eq_LA[[#This Row],[Edificios (kilotoneladas CO₂e)]]-E468,0),0)</f>
        <v>200</v>
      </c>
      <c r="G469" s="5">
        <f>IF(A468=Emisiones_CO2_CO2eq_LA[[#This Row],[País]],IFERROR(((Emisiones_CO2_CO2eq_LA[[#This Row],[Edificios (kilotoneladas CO₂e)]]-E468)/E468)*100,0),0)</f>
        <v>40</v>
      </c>
      <c r="H469" s="5">
        <v>0.21270130659374001</v>
      </c>
      <c r="I469">
        <v>390</v>
      </c>
      <c r="J469">
        <f>IF(A468=Emisiones_CO2_CO2eq_LA[[#This Row],[País]],IFERROR(Emisiones_CO2_CO2eq_LA[[#This Row],[Industria (kilotoneladas CO₂e)]]-I468,0),0)</f>
        <v>40</v>
      </c>
      <c r="K469" s="5">
        <f>IF(A468=Emisiones_CO2_CO2eq_LA[[#This Row],[País]],IFERROR(((Emisiones_CO2_CO2eq_LA[[#This Row],[Industria (kilotoneladas CO₂e)]]-I468)/I468)*100,0),0)</f>
        <v>11.428571428571429</v>
      </c>
      <c r="L469" s="5">
        <v>0.118505013673655</v>
      </c>
      <c r="M469">
        <v>-25540</v>
      </c>
      <c r="N469">
        <f>IF(A468=Emisiones_CO2_CO2eq_LA[[#This Row],[País]],IFERROR(Emisiones_CO2_CO2eq_LA[[#This Row],[UCTUS (kilotoneladas CO₂e)]]-M468,0),0)</f>
        <v>10</v>
      </c>
      <c r="O469" s="5">
        <f>IF(A468=Emisiones_CO2_CO2eq_LA[[#This Row],[País]],IFERROR(((Emisiones_CO2_CO2eq_LA[[#This Row],[UCTUS (kilotoneladas CO₂e)]]-M468)/M468)*100,0),0)</f>
        <v>-3.9138943248532287E-2</v>
      </c>
      <c r="P469" s="5">
        <v>-7.7605591005773302</v>
      </c>
      <c r="Q469">
        <v>600</v>
      </c>
      <c r="R469">
        <f>IF(A468=Emisiones_CO2_CO2eq_LA[[#This Row],[País]],IFERROR(Emisiones_CO2_CO2eq_LA[[#This Row],[Otras Quemas de Combustible (kilotoneladas CO₂e)]]-Q468,0),0)</f>
        <v>0</v>
      </c>
      <c r="S469" s="5">
        <f>IF(A468=Emisiones_CO2_CO2eq_LA[[#This Row],[País]],IFERROR(((Emisiones_CO2_CO2eq_LA[[#This Row],[Otras Quemas de Combustible (kilotoneladas CO₂e)]]-Q468)/Q468)*100,0),0)</f>
        <v>0</v>
      </c>
      <c r="T469" s="5">
        <v>0.18</v>
      </c>
      <c r="U469">
        <v>2700</v>
      </c>
      <c r="V469">
        <f>IF(A468=Emisiones_CO2_CO2eq_LA[[#This Row],[País]],IFERROR(Emisiones_CO2_CO2eq_LA[[#This Row],[Transporte (kilotoneladas CO₂e)]]-U468,0),0)</f>
        <v>200</v>
      </c>
      <c r="W469" s="5">
        <f>IF(A468=Emisiones_CO2_CO2eq_LA[[#This Row],[País]],IFERROR(((Emisiones_CO2_CO2eq_LA[[#This Row],[Transporte (kilotoneladas CO₂e)]]-U468)/U468)*100,0),0)</f>
        <v>8</v>
      </c>
      <c r="X469" s="5">
        <v>0.820419325432999</v>
      </c>
      <c r="Y469">
        <v>800</v>
      </c>
      <c r="Z469">
        <f>IF(A468=Emisiones_CO2_CO2eq_LA[[#This Row],[País]],IFERROR(Emisiones_CO2_CO2eq_LA[[#This Row],[Manufactura y Construcción (kilotoneladas CO₂e)]]-Y468,0),0)</f>
        <v>0</v>
      </c>
      <c r="AA469" s="5">
        <f>IF(A468=Emisiones_CO2_CO2eq_LA[[#This Row],[País]],IFERROR(((Emisiones_CO2_CO2eq_LA[[#This Row],[Manufactura y Construcción (kilotoneladas CO₂e)]]-Y468)/Y468)*100,0),0)</f>
        <v>0</v>
      </c>
      <c r="AB469" s="5">
        <v>0.24308720753570301</v>
      </c>
      <c r="AC469">
        <v>0</v>
      </c>
      <c r="AD469">
        <f>IF(A468=Emisiones_CO2_CO2eq_LA[[#This Row],[País]],IFERROR(Emisiones_CO2_CO2eq_LA[[#This Row],[Emisiones Fugitivas (kilotoneladas CO₂e)]]-AC468,0),0)</f>
        <v>0</v>
      </c>
      <c r="AE469" s="5">
        <f>IF(A468=Emisiones_CO2_CO2eq_LA[[#This Row],[País]],IFERROR(((Emisiones_CO2_CO2eq_LA[[#This Row],[Emisiones Fugitivas (kilotoneladas CO₂e)]]-AC468)/AC468)*100,0),0)</f>
        <v>0</v>
      </c>
      <c r="AF469" s="5">
        <v>0</v>
      </c>
      <c r="AG469">
        <v>600</v>
      </c>
      <c r="AH469">
        <f>IF(A468=Emisiones_CO2_CO2eq_LA[[#This Row],[País]],IFERROR(Emisiones_CO2_CO2eq_LA[[#This Row],[Electricidad y Calor (kilotoneladas CO₂e)]]-AG468,0),0)</f>
        <v>-100</v>
      </c>
      <c r="AI469" s="5">
        <f>IF(A468=Emisiones_CO2_CO2eq_LA[[#This Row],[País]],IFERROR(((Emisiones_CO2_CO2eq_LA[[#This Row],[Electricidad y Calor (kilotoneladas CO₂e)]]-AG468)/AG468)*100,0),0)</f>
        <v>-14.285714285714285</v>
      </c>
      <c r="AJ469" s="5">
        <v>0.18231540565177701</v>
      </c>
    </row>
    <row r="470" spans="1:36" x14ac:dyDescent="0.25">
      <c r="A470" t="s">
        <v>370</v>
      </c>
      <c r="B470" t="s">
        <v>370</v>
      </c>
      <c r="C470" t="s">
        <v>371</v>
      </c>
      <c r="D470">
        <v>1999</v>
      </c>
      <c r="E470">
        <v>600</v>
      </c>
      <c r="F470">
        <f>IF(A469=Emisiones_CO2_CO2eq_LA[[#This Row],[País]],IFERROR(Emisiones_CO2_CO2eq_LA[[#This Row],[Edificios (kilotoneladas CO₂e)]]-E469,0),0)</f>
        <v>-100</v>
      </c>
      <c r="G470" s="5">
        <f>IF(A469=Emisiones_CO2_CO2eq_LA[[#This Row],[País]],IFERROR(((Emisiones_CO2_CO2eq_LA[[#This Row],[Edificios (kilotoneladas CO₂e)]]-E469)/E469)*100,0),0)</f>
        <v>-14.285714285714285</v>
      </c>
      <c r="H470" s="5">
        <v>0.18137847642079799</v>
      </c>
      <c r="I470">
        <v>350</v>
      </c>
      <c r="J470">
        <f>IF(A469=Emisiones_CO2_CO2eq_LA[[#This Row],[País]],IFERROR(Emisiones_CO2_CO2eq_LA[[#This Row],[Industria (kilotoneladas CO₂e)]]-I469,0),0)</f>
        <v>-40</v>
      </c>
      <c r="K470" s="5">
        <f>IF(A469=Emisiones_CO2_CO2eq_LA[[#This Row],[País]],IFERROR(((Emisiones_CO2_CO2eq_LA[[#This Row],[Industria (kilotoneladas CO₂e)]]-I469)/I469)*100,0),0)</f>
        <v>-10.256410256410255</v>
      </c>
      <c r="L470" s="5">
        <v>0.105804111245465</v>
      </c>
      <c r="M470">
        <v>-25550</v>
      </c>
      <c r="N470">
        <f>IF(A469=Emisiones_CO2_CO2eq_LA[[#This Row],[País]],IFERROR(Emisiones_CO2_CO2eq_LA[[#This Row],[UCTUS (kilotoneladas CO₂e)]]-M469,0),0)</f>
        <v>-10</v>
      </c>
      <c r="O470" s="5">
        <f>IF(A469=Emisiones_CO2_CO2eq_LA[[#This Row],[País]],IFERROR(((Emisiones_CO2_CO2eq_LA[[#This Row],[UCTUS (kilotoneladas CO₂e)]]-M469)/M469)*100,0),0)</f>
        <v>3.9154267815191858E-2</v>
      </c>
      <c r="P470" s="5">
        <v>-7.7237001209189797</v>
      </c>
      <c r="Q470">
        <v>600</v>
      </c>
      <c r="R470">
        <f>IF(A469=Emisiones_CO2_CO2eq_LA[[#This Row],[País]],IFERROR(Emisiones_CO2_CO2eq_LA[[#This Row],[Otras Quemas de Combustible (kilotoneladas CO₂e)]]-Q469,0),0)</f>
        <v>0</v>
      </c>
      <c r="S470" s="5">
        <f>IF(A469=Emisiones_CO2_CO2eq_LA[[#This Row],[País]],IFERROR(((Emisiones_CO2_CO2eq_LA[[#This Row],[Otras Quemas de Combustible (kilotoneladas CO₂e)]]-Q469)/Q469)*100,0),0)</f>
        <v>0</v>
      </c>
      <c r="T470" s="5">
        <v>0.18</v>
      </c>
      <c r="U470">
        <v>2800</v>
      </c>
      <c r="V470">
        <f>IF(A469=Emisiones_CO2_CO2eq_LA[[#This Row],[País]],IFERROR(Emisiones_CO2_CO2eq_LA[[#This Row],[Transporte (kilotoneladas CO₂e)]]-U469,0),0)</f>
        <v>100</v>
      </c>
      <c r="W470" s="5">
        <f>IF(A469=Emisiones_CO2_CO2eq_LA[[#This Row],[País]],IFERROR(((Emisiones_CO2_CO2eq_LA[[#This Row],[Transporte (kilotoneladas CO₂e)]]-U469)/U469)*100,0),0)</f>
        <v>3.7037037037037033</v>
      </c>
      <c r="X470" s="5">
        <v>0.84643288996372401</v>
      </c>
      <c r="Y470">
        <v>800</v>
      </c>
      <c r="Z470">
        <f>IF(A469=Emisiones_CO2_CO2eq_LA[[#This Row],[País]],IFERROR(Emisiones_CO2_CO2eq_LA[[#This Row],[Manufactura y Construcción (kilotoneladas CO₂e)]]-Y469,0),0)</f>
        <v>0</v>
      </c>
      <c r="AA470" s="5">
        <f>IF(A469=Emisiones_CO2_CO2eq_LA[[#This Row],[País]],IFERROR(((Emisiones_CO2_CO2eq_LA[[#This Row],[Manufactura y Construcción (kilotoneladas CO₂e)]]-Y469)/Y469)*100,0),0)</f>
        <v>0</v>
      </c>
      <c r="AB470" s="5">
        <v>0.24183796856106399</v>
      </c>
      <c r="AC470">
        <v>0</v>
      </c>
      <c r="AD470">
        <f>IF(A469=Emisiones_CO2_CO2eq_LA[[#This Row],[País]],IFERROR(Emisiones_CO2_CO2eq_LA[[#This Row],[Emisiones Fugitivas (kilotoneladas CO₂e)]]-AC469,0),0)</f>
        <v>0</v>
      </c>
      <c r="AE470" s="5">
        <f>IF(A469=Emisiones_CO2_CO2eq_LA[[#This Row],[País]],IFERROR(((Emisiones_CO2_CO2eq_LA[[#This Row],[Emisiones Fugitivas (kilotoneladas CO₂e)]]-AC469)/AC469)*100,0),0)</f>
        <v>0</v>
      </c>
      <c r="AF470" s="5">
        <v>0</v>
      </c>
      <c r="AG470">
        <v>1600</v>
      </c>
      <c r="AH470">
        <f>IF(A469=Emisiones_CO2_CO2eq_LA[[#This Row],[País]],IFERROR(Emisiones_CO2_CO2eq_LA[[#This Row],[Electricidad y Calor (kilotoneladas CO₂e)]]-AG469,0),0)</f>
        <v>1000</v>
      </c>
      <c r="AI470" s="5">
        <f>IF(A469=Emisiones_CO2_CO2eq_LA[[#This Row],[País]],IFERROR(((Emisiones_CO2_CO2eq_LA[[#This Row],[Electricidad y Calor (kilotoneladas CO₂e)]]-AG469)/AG469)*100,0),0)</f>
        <v>166.66666666666669</v>
      </c>
      <c r="AJ470" s="5">
        <v>0.48367593712212797</v>
      </c>
    </row>
    <row r="471" spans="1:36" x14ac:dyDescent="0.25">
      <c r="A471" t="s">
        <v>370</v>
      </c>
      <c r="B471" t="s">
        <v>370</v>
      </c>
      <c r="C471" t="s">
        <v>371</v>
      </c>
      <c r="D471">
        <v>2000</v>
      </c>
      <c r="E471">
        <v>600</v>
      </c>
      <c r="F471">
        <f>IF(A470=Emisiones_CO2_CO2eq_LA[[#This Row],[País]],IFERROR(Emisiones_CO2_CO2eq_LA[[#This Row],[Edificios (kilotoneladas CO₂e)]]-E470,0),0)</f>
        <v>0</v>
      </c>
      <c r="G471" s="5">
        <f>IF(A470=Emisiones_CO2_CO2eq_LA[[#This Row],[País]],IFERROR(((Emisiones_CO2_CO2eq_LA[[#This Row],[Edificios (kilotoneladas CO₂e)]]-E470)/E470)*100,0),0)</f>
        <v>0</v>
      </c>
      <c r="H471" s="5">
        <v>0.180722891566265</v>
      </c>
      <c r="I471">
        <v>310</v>
      </c>
      <c r="J471">
        <f>IF(A470=Emisiones_CO2_CO2eq_LA[[#This Row],[País]],IFERROR(Emisiones_CO2_CO2eq_LA[[#This Row],[Industria (kilotoneladas CO₂e)]]-I470,0),0)</f>
        <v>-40</v>
      </c>
      <c r="K471" s="5">
        <f>IF(A470=Emisiones_CO2_CO2eq_LA[[#This Row],[País]],IFERROR(((Emisiones_CO2_CO2eq_LA[[#This Row],[Industria (kilotoneladas CO₂e)]]-I470)/I470)*100,0),0)</f>
        <v>-11.428571428571429</v>
      </c>
      <c r="L471" s="5">
        <v>9.3373493975903596E-2</v>
      </c>
      <c r="M471">
        <v>-25550</v>
      </c>
      <c r="N471">
        <f>IF(A470=Emisiones_CO2_CO2eq_LA[[#This Row],[País]],IFERROR(Emisiones_CO2_CO2eq_LA[[#This Row],[UCTUS (kilotoneladas CO₂e)]]-M470,0),0)</f>
        <v>0</v>
      </c>
      <c r="O471" s="5">
        <f>IF(A470=Emisiones_CO2_CO2eq_LA[[#This Row],[País]],IFERROR(((Emisiones_CO2_CO2eq_LA[[#This Row],[UCTUS (kilotoneladas CO₂e)]]-M470)/M470)*100,0),0)</f>
        <v>0</v>
      </c>
      <c r="P471" s="5">
        <v>-7.6957831325301198</v>
      </c>
      <c r="Q471">
        <v>600</v>
      </c>
      <c r="R471">
        <f>IF(A470=Emisiones_CO2_CO2eq_LA[[#This Row],[País]],IFERROR(Emisiones_CO2_CO2eq_LA[[#This Row],[Otras Quemas de Combustible (kilotoneladas CO₂e)]]-Q470,0),0)</f>
        <v>0</v>
      </c>
      <c r="S471" s="5">
        <f>IF(A470=Emisiones_CO2_CO2eq_LA[[#This Row],[País]],IFERROR(((Emisiones_CO2_CO2eq_LA[[#This Row],[Otras Quemas de Combustible (kilotoneladas CO₂e)]]-Q470)/Q470)*100,0),0)</f>
        <v>0</v>
      </c>
      <c r="T471" s="5">
        <v>0.18</v>
      </c>
      <c r="U471">
        <v>2400</v>
      </c>
      <c r="V471">
        <f>IF(A470=Emisiones_CO2_CO2eq_LA[[#This Row],[País]],IFERROR(Emisiones_CO2_CO2eq_LA[[#This Row],[Transporte (kilotoneladas CO₂e)]]-U470,0),0)</f>
        <v>-400</v>
      </c>
      <c r="W471" s="5">
        <f>IF(A470=Emisiones_CO2_CO2eq_LA[[#This Row],[País]],IFERROR(((Emisiones_CO2_CO2eq_LA[[#This Row],[Transporte (kilotoneladas CO₂e)]]-U470)/U470)*100,0),0)</f>
        <v>-14.285714285714285</v>
      </c>
      <c r="X471" s="5">
        <v>0.72289156626506001</v>
      </c>
      <c r="Y471">
        <v>700</v>
      </c>
      <c r="Z471">
        <f>IF(A470=Emisiones_CO2_CO2eq_LA[[#This Row],[País]],IFERROR(Emisiones_CO2_CO2eq_LA[[#This Row],[Manufactura y Construcción (kilotoneladas CO₂e)]]-Y470,0),0)</f>
        <v>-100</v>
      </c>
      <c r="AA471" s="5">
        <f>IF(A470=Emisiones_CO2_CO2eq_LA[[#This Row],[País]],IFERROR(((Emisiones_CO2_CO2eq_LA[[#This Row],[Manufactura y Construcción (kilotoneladas CO₂e)]]-Y470)/Y470)*100,0),0)</f>
        <v>-12.5</v>
      </c>
      <c r="AB471" s="5">
        <v>0.210843373493975</v>
      </c>
      <c r="AC471">
        <v>0</v>
      </c>
      <c r="AD471">
        <f>IF(A470=Emisiones_CO2_CO2eq_LA[[#This Row],[País]],IFERROR(Emisiones_CO2_CO2eq_LA[[#This Row],[Emisiones Fugitivas (kilotoneladas CO₂e)]]-AC470,0),0)</f>
        <v>0</v>
      </c>
      <c r="AE471" s="5">
        <f>IF(A470=Emisiones_CO2_CO2eq_LA[[#This Row],[País]],IFERROR(((Emisiones_CO2_CO2eq_LA[[#This Row],[Emisiones Fugitivas (kilotoneladas CO₂e)]]-AC470)/AC470)*100,0),0)</f>
        <v>0</v>
      </c>
      <c r="AF471" s="5">
        <v>0</v>
      </c>
      <c r="AG471">
        <v>700</v>
      </c>
      <c r="AH471">
        <f>IF(A470=Emisiones_CO2_CO2eq_LA[[#This Row],[País]],IFERROR(Emisiones_CO2_CO2eq_LA[[#This Row],[Electricidad y Calor (kilotoneladas CO₂e)]]-AG470,0),0)</f>
        <v>-900</v>
      </c>
      <c r="AI471" s="5">
        <f>IF(A470=Emisiones_CO2_CO2eq_LA[[#This Row],[País]],IFERROR(((Emisiones_CO2_CO2eq_LA[[#This Row],[Electricidad y Calor (kilotoneladas CO₂e)]]-AG470)/AG470)*100,0),0)</f>
        <v>-56.25</v>
      </c>
      <c r="AJ471" s="5">
        <v>0.210843373493975</v>
      </c>
    </row>
    <row r="472" spans="1:36" x14ac:dyDescent="0.25">
      <c r="A472" t="s">
        <v>370</v>
      </c>
      <c r="B472" t="s">
        <v>370</v>
      </c>
      <c r="C472" t="s">
        <v>371</v>
      </c>
      <c r="D472">
        <v>2001</v>
      </c>
      <c r="E472">
        <v>600</v>
      </c>
      <c r="F472">
        <f>IF(A471=Emisiones_CO2_CO2eq_LA[[#This Row],[País]],IFERROR(Emisiones_CO2_CO2eq_LA[[#This Row],[Edificios (kilotoneladas CO₂e)]]-E471,0),0)</f>
        <v>0</v>
      </c>
      <c r="G472" s="5">
        <f>IF(A471=Emisiones_CO2_CO2eq_LA[[#This Row],[País]],IFERROR(((Emisiones_CO2_CO2eq_LA[[#This Row],[Edificios (kilotoneladas CO₂e)]]-E471)/E471)*100,0),0)</f>
        <v>0</v>
      </c>
      <c r="H472" s="5">
        <v>0.180451127819548</v>
      </c>
      <c r="I472">
        <v>450</v>
      </c>
      <c r="J472">
        <f>IF(A471=Emisiones_CO2_CO2eq_LA[[#This Row],[País]],IFERROR(Emisiones_CO2_CO2eq_LA[[#This Row],[Industria (kilotoneladas CO₂e)]]-I471,0),0)</f>
        <v>140</v>
      </c>
      <c r="K472" s="5">
        <f>IF(A471=Emisiones_CO2_CO2eq_LA[[#This Row],[País]],IFERROR(((Emisiones_CO2_CO2eq_LA[[#This Row],[Industria (kilotoneladas CO₂e)]]-I471)/I471)*100,0),0)</f>
        <v>45.161290322580641</v>
      </c>
      <c r="L472" s="5">
        <v>0.13533834586466101</v>
      </c>
      <c r="M472">
        <v>-13890</v>
      </c>
      <c r="N472">
        <f>IF(A471=Emisiones_CO2_CO2eq_LA[[#This Row],[País]],IFERROR(Emisiones_CO2_CO2eq_LA[[#This Row],[UCTUS (kilotoneladas CO₂e)]]-M471,0),0)</f>
        <v>11660</v>
      </c>
      <c r="O472" s="5">
        <f>IF(A471=Emisiones_CO2_CO2eq_LA[[#This Row],[País]],IFERROR(((Emisiones_CO2_CO2eq_LA[[#This Row],[UCTUS (kilotoneladas CO₂e)]]-M471)/M471)*100,0),0)</f>
        <v>-45.636007827788646</v>
      </c>
      <c r="P472" s="5">
        <v>-4.17744360902255</v>
      </c>
      <c r="Q472">
        <v>500</v>
      </c>
      <c r="R472">
        <f>IF(A471=Emisiones_CO2_CO2eq_LA[[#This Row],[País]],IFERROR(Emisiones_CO2_CO2eq_LA[[#This Row],[Otras Quemas de Combustible (kilotoneladas CO₂e)]]-Q471,0),0)</f>
        <v>-100</v>
      </c>
      <c r="S472" s="5">
        <f>IF(A471=Emisiones_CO2_CO2eq_LA[[#This Row],[País]],IFERROR(((Emisiones_CO2_CO2eq_LA[[#This Row],[Otras Quemas de Combustible (kilotoneladas CO₂e)]]-Q471)/Q471)*100,0),0)</f>
        <v>-16.666666666666664</v>
      </c>
      <c r="T472" s="5">
        <v>0.15</v>
      </c>
      <c r="U472">
        <v>2400</v>
      </c>
      <c r="V472">
        <f>IF(A471=Emisiones_CO2_CO2eq_LA[[#This Row],[País]],IFERROR(Emisiones_CO2_CO2eq_LA[[#This Row],[Transporte (kilotoneladas CO₂e)]]-U471,0),0)</f>
        <v>0</v>
      </c>
      <c r="W472" s="5">
        <f>IF(A471=Emisiones_CO2_CO2eq_LA[[#This Row],[País]],IFERROR(((Emisiones_CO2_CO2eq_LA[[#This Row],[Transporte (kilotoneladas CO₂e)]]-U471)/U471)*100,0),0)</f>
        <v>0</v>
      </c>
      <c r="X472" s="5">
        <v>0.721804511278195</v>
      </c>
      <c r="Y472">
        <v>600</v>
      </c>
      <c r="Z472">
        <f>IF(A471=Emisiones_CO2_CO2eq_LA[[#This Row],[País]],IFERROR(Emisiones_CO2_CO2eq_LA[[#This Row],[Manufactura y Construcción (kilotoneladas CO₂e)]]-Y471,0),0)</f>
        <v>-100</v>
      </c>
      <c r="AA472" s="5">
        <f>IF(A471=Emisiones_CO2_CO2eq_LA[[#This Row],[País]],IFERROR(((Emisiones_CO2_CO2eq_LA[[#This Row],[Manufactura y Construcción (kilotoneladas CO₂e)]]-Y471)/Y471)*100,0),0)</f>
        <v>-14.285714285714285</v>
      </c>
      <c r="AB472" s="5">
        <v>0.180451127819548</v>
      </c>
      <c r="AC472">
        <v>0</v>
      </c>
      <c r="AD472">
        <f>IF(A471=Emisiones_CO2_CO2eq_LA[[#This Row],[País]],IFERROR(Emisiones_CO2_CO2eq_LA[[#This Row],[Emisiones Fugitivas (kilotoneladas CO₂e)]]-AC471,0),0)</f>
        <v>0</v>
      </c>
      <c r="AE472" s="5">
        <f>IF(A471=Emisiones_CO2_CO2eq_LA[[#This Row],[País]],IFERROR(((Emisiones_CO2_CO2eq_LA[[#This Row],[Emisiones Fugitivas (kilotoneladas CO₂e)]]-AC471)/AC471)*100,0),0)</f>
        <v>0</v>
      </c>
      <c r="AF472" s="5">
        <v>0</v>
      </c>
      <c r="AG472">
        <v>300</v>
      </c>
      <c r="AH472">
        <f>IF(A471=Emisiones_CO2_CO2eq_LA[[#This Row],[País]],IFERROR(Emisiones_CO2_CO2eq_LA[[#This Row],[Electricidad y Calor (kilotoneladas CO₂e)]]-AG471,0),0)</f>
        <v>-400</v>
      </c>
      <c r="AI472" s="5">
        <f>IF(A471=Emisiones_CO2_CO2eq_LA[[#This Row],[País]],IFERROR(((Emisiones_CO2_CO2eq_LA[[#This Row],[Electricidad y Calor (kilotoneladas CO₂e)]]-AG471)/AG471)*100,0),0)</f>
        <v>-57.142857142857139</v>
      </c>
      <c r="AJ472" s="5">
        <v>9.0225563909774403E-2</v>
      </c>
    </row>
    <row r="473" spans="1:36" x14ac:dyDescent="0.25">
      <c r="A473" t="s">
        <v>370</v>
      </c>
      <c r="B473" t="s">
        <v>370</v>
      </c>
      <c r="C473" t="s">
        <v>371</v>
      </c>
      <c r="D473">
        <v>2002</v>
      </c>
      <c r="E473">
        <v>600</v>
      </c>
      <c r="F473">
        <f>IF(A472=Emisiones_CO2_CO2eq_LA[[#This Row],[País]],IFERROR(Emisiones_CO2_CO2eq_LA[[#This Row],[Edificios (kilotoneladas CO₂e)]]-E472,0),0)</f>
        <v>0</v>
      </c>
      <c r="G473" s="5">
        <f>IF(A472=Emisiones_CO2_CO2eq_LA[[#This Row],[País]],IFERROR(((Emisiones_CO2_CO2eq_LA[[#This Row],[Edificios (kilotoneladas CO₂e)]]-E472)/E472)*100,0),0)</f>
        <v>0</v>
      </c>
      <c r="H473" s="5">
        <v>0.180396873120865</v>
      </c>
      <c r="I473">
        <v>440</v>
      </c>
      <c r="J473">
        <f>IF(A472=Emisiones_CO2_CO2eq_LA[[#This Row],[País]],IFERROR(Emisiones_CO2_CO2eq_LA[[#This Row],[Industria (kilotoneladas CO₂e)]]-I472,0),0)</f>
        <v>-10</v>
      </c>
      <c r="K473" s="5">
        <f>IF(A472=Emisiones_CO2_CO2eq_LA[[#This Row],[País]],IFERROR(((Emisiones_CO2_CO2eq_LA[[#This Row],[Industria (kilotoneladas CO₂e)]]-I472)/I472)*100,0),0)</f>
        <v>-2.2222222222222223</v>
      </c>
      <c r="L473" s="5">
        <v>0.132291040288634</v>
      </c>
      <c r="M473">
        <v>-13890</v>
      </c>
      <c r="N473">
        <f>IF(A472=Emisiones_CO2_CO2eq_LA[[#This Row],[País]],IFERROR(Emisiones_CO2_CO2eq_LA[[#This Row],[UCTUS (kilotoneladas CO₂e)]]-M472,0),0)</f>
        <v>0</v>
      </c>
      <c r="O473" s="5">
        <f>IF(A472=Emisiones_CO2_CO2eq_LA[[#This Row],[País]],IFERROR(((Emisiones_CO2_CO2eq_LA[[#This Row],[UCTUS (kilotoneladas CO₂e)]]-M472)/M472)*100,0),0)</f>
        <v>0</v>
      </c>
      <c r="P473" s="5">
        <v>-4.1761876127480404</v>
      </c>
      <c r="Q473">
        <v>500</v>
      </c>
      <c r="R473">
        <f>IF(A472=Emisiones_CO2_CO2eq_LA[[#This Row],[País]],IFERROR(Emisiones_CO2_CO2eq_LA[[#This Row],[Otras Quemas de Combustible (kilotoneladas CO₂e)]]-Q472,0),0)</f>
        <v>0</v>
      </c>
      <c r="S473" s="5">
        <f>IF(A472=Emisiones_CO2_CO2eq_LA[[#This Row],[País]],IFERROR(((Emisiones_CO2_CO2eq_LA[[#This Row],[Otras Quemas de Combustible (kilotoneladas CO₂e)]]-Q472)/Q472)*100,0),0)</f>
        <v>0</v>
      </c>
      <c r="T473" s="5">
        <v>0.15</v>
      </c>
      <c r="U473">
        <v>2200</v>
      </c>
      <c r="V473">
        <f>IF(A472=Emisiones_CO2_CO2eq_LA[[#This Row],[País]],IFERROR(Emisiones_CO2_CO2eq_LA[[#This Row],[Transporte (kilotoneladas CO₂e)]]-U472,0),0)</f>
        <v>-200</v>
      </c>
      <c r="W473" s="5">
        <f>IF(A472=Emisiones_CO2_CO2eq_LA[[#This Row],[País]],IFERROR(((Emisiones_CO2_CO2eq_LA[[#This Row],[Transporte (kilotoneladas CO₂e)]]-U472)/U472)*100,0),0)</f>
        <v>-8.3333333333333321</v>
      </c>
      <c r="X473" s="5">
        <v>0.66145520144317504</v>
      </c>
      <c r="Y473">
        <v>600</v>
      </c>
      <c r="Z473">
        <f>IF(A472=Emisiones_CO2_CO2eq_LA[[#This Row],[País]],IFERROR(Emisiones_CO2_CO2eq_LA[[#This Row],[Manufactura y Construcción (kilotoneladas CO₂e)]]-Y472,0),0)</f>
        <v>0</v>
      </c>
      <c r="AA473" s="5">
        <f>IF(A472=Emisiones_CO2_CO2eq_LA[[#This Row],[País]],IFERROR(((Emisiones_CO2_CO2eq_LA[[#This Row],[Manufactura y Construcción (kilotoneladas CO₂e)]]-Y472)/Y472)*100,0),0)</f>
        <v>0</v>
      </c>
      <c r="AB473" s="5">
        <v>0.180396873120865</v>
      </c>
      <c r="AC473">
        <v>0</v>
      </c>
      <c r="AD473">
        <f>IF(A472=Emisiones_CO2_CO2eq_LA[[#This Row],[País]],IFERROR(Emisiones_CO2_CO2eq_LA[[#This Row],[Emisiones Fugitivas (kilotoneladas CO₂e)]]-AC472,0),0)</f>
        <v>0</v>
      </c>
      <c r="AE473" s="5">
        <f>IF(A472=Emisiones_CO2_CO2eq_LA[[#This Row],[País]],IFERROR(((Emisiones_CO2_CO2eq_LA[[#This Row],[Emisiones Fugitivas (kilotoneladas CO₂e)]]-AC472)/AC472)*100,0),0)</f>
        <v>0</v>
      </c>
      <c r="AF473" s="5">
        <v>0</v>
      </c>
      <c r="AG473">
        <v>200</v>
      </c>
      <c r="AH473">
        <f>IF(A472=Emisiones_CO2_CO2eq_LA[[#This Row],[País]],IFERROR(Emisiones_CO2_CO2eq_LA[[#This Row],[Electricidad y Calor (kilotoneladas CO₂e)]]-AG472,0),0)</f>
        <v>-100</v>
      </c>
      <c r="AI473" s="5">
        <f>IF(A472=Emisiones_CO2_CO2eq_LA[[#This Row],[País]],IFERROR(((Emisiones_CO2_CO2eq_LA[[#This Row],[Electricidad y Calor (kilotoneladas CO₂e)]]-AG472)/AG472)*100,0),0)</f>
        <v>-33.333333333333329</v>
      </c>
      <c r="AJ473" s="5">
        <v>6.0132291040288603E-2</v>
      </c>
    </row>
    <row r="474" spans="1:36" x14ac:dyDescent="0.25">
      <c r="A474" t="s">
        <v>370</v>
      </c>
      <c r="B474" t="s">
        <v>370</v>
      </c>
      <c r="C474" t="s">
        <v>371</v>
      </c>
      <c r="D474">
        <v>2003</v>
      </c>
      <c r="E474">
        <v>500</v>
      </c>
      <c r="F474">
        <f>IF(A473=Emisiones_CO2_CO2eq_LA[[#This Row],[País]],IFERROR(Emisiones_CO2_CO2eq_LA[[#This Row],[Edificios (kilotoneladas CO₂e)]]-E473,0),0)</f>
        <v>-100</v>
      </c>
      <c r="G474" s="5">
        <f>IF(A473=Emisiones_CO2_CO2eq_LA[[#This Row],[País]],IFERROR(((Emisiones_CO2_CO2eq_LA[[#This Row],[Edificios (kilotoneladas CO₂e)]]-E473)/E473)*100,0),0)</f>
        <v>-16.666666666666664</v>
      </c>
      <c r="H474" s="5">
        <v>0.15042117930204499</v>
      </c>
      <c r="I474">
        <v>460</v>
      </c>
      <c r="J474">
        <f>IF(A473=Emisiones_CO2_CO2eq_LA[[#This Row],[País]],IFERROR(Emisiones_CO2_CO2eq_LA[[#This Row],[Industria (kilotoneladas CO₂e)]]-I473,0),0)</f>
        <v>20</v>
      </c>
      <c r="K474" s="5">
        <f>IF(A473=Emisiones_CO2_CO2eq_LA[[#This Row],[País]],IFERROR(((Emisiones_CO2_CO2eq_LA[[#This Row],[Industria (kilotoneladas CO₂e)]]-I473)/I473)*100,0),0)</f>
        <v>4.5454545454545459</v>
      </c>
      <c r="L474" s="5">
        <v>0.138387484957882</v>
      </c>
      <c r="M474">
        <v>-13890</v>
      </c>
      <c r="N474">
        <f>IF(A473=Emisiones_CO2_CO2eq_LA[[#This Row],[País]],IFERROR(Emisiones_CO2_CO2eq_LA[[#This Row],[UCTUS (kilotoneladas CO₂e)]]-M473,0),0)</f>
        <v>0</v>
      </c>
      <c r="O474" s="5">
        <f>IF(A473=Emisiones_CO2_CO2eq_LA[[#This Row],[País]],IFERROR(((Emisiones_CO2_CO2eq_LA[[#This Row],[UCTUS (kilotoneladas CO₂e)]]-M473)/M473)*100,0),0)</f>
        <v>0</v>
      </c>
      <c r="P474" s="5">
        <v>-4.1787003610108302</v>
      </c>
      <c r="Q474">
        <v>500</v>
      </c>
      <c r="R474">
        <f>IF(A473=Emisiones_CO2_CO2eq_LA[[#This Row],[País]],IFERROR(Emisiones_CO2_CO2eq_LA[[#This Row],[Otras Quemas de Combustible (kilotoneladas CO₂e)]]-Q473,0),0)</f>
        <v>0</v>
      </c>
      <c r="S474" s="5">
        <f>IF(A473=Emisiones_CO2_CO2eq_LA[[#This Row],[País]],IFERROR(((Emisiones_CO2_CO2eq_LA[[#This Row],[Otras Quemas de Combustible (kilotoneladas CO₂e)]]-Q473)/Q473)*100,0),0)</f>
        <v>0</v>
      </c>
      <c r="T474" s="5">
        <v>0.15</v>
      </c>
      <c r="U474">
        <v>2100</v>
      </c>
      <c r="V474">
        <f>IF(A473=Emisiones_CO2_CO2eq_LA[[#This Row],[País]],IFERROR(Emisiones_CO2_CO2eq_LA[[#This Row],[Transporte (kilotoneladas CO₂e)]]-U473,0),0)</f>
        <v>-100</v>
      </c>
      <c r="W474" s="5">
        <f>IF(A473=Emisiones_CO2_CO2eq_LA[[#This Row],[País]],IFERROR(((Emisiones_CO2_CO2eq_LA[[#This Row],[Transporte (kilotoneladas CO₂e)]]-U473)/U473)*100,0),0)</f>
        <v>-4.5454545454545459</v>
      </c>
      <c r="X474" s="5">
        <v>0.63176895306859204</v>
      </c>
      <c r="Y474">
        <v>600</v>
      </c>
      <c r="Z474">
        <f>IF(A473=Emisiones_CO2_CO2eq_LA[[#This Row],[País]],IFERROR(Emisiones_CO2_CO2eq_LA[[#This Row],[Manufactura y Construcción (kilotoneladas CO₂e)]]-Y473,0),0)</f>
        <v>0</v>
      </c>
      <c r="AA474" s="5">
        <f>IF(A473=Emisiones_CO2_CO2eq_LA[[#This Row],[País]],IFERROR(((Emisiones_CO2_CO2eq_LA[[#This Row],[Manufactura y Construcción (kilotoneladas CO₂e)]]-Y473)/Y473)*100,0),0)</f>
        <v>0</v>
      </c>
      <c r="AB474" s="5">
        <v>0.180505415162454</v>
      </c>
      <c r="AC474">
        <v>0</v>
      </c>
      <c r="AD474">
        <f>IF(A473=Emisiones_CO2_CO2eq_LA[[#This Row],[País]],IFERROR(Emisiones_CO2_CO2eq_LA[[#This Row],[Emisiones Fugitivas (kilotoneladas CO₂e)]]-AC473,0),0)</f>
        <v>0</v>
      </c>
      <c r="AE474" s="5">
        <f>IF(A473=Emisiones_CO2_CO2eq_LA[[#This Row],[País]],IFERROR(((Emisiones_CO2_CO2eq_LA[[#This Row],[Emisiones Fugitivas (kilotoneladas CO₂e)]]-AC473)/AC473)*100,0),0)</f>
        <v>0</v>
      </c>
      <c r="AF474" s="5">
        <v>0</v>
      </c>
      <c r="AG474">
        <v>300</v>
      </c>
      <c r="AH474">
        <f>IF(A473=Emisiones_CO2_CO2eq_LA[[#This Row],[País]],IFERROR(Emisiones_CO2_CO2eq_LA[[#This Row],[Electricidad y Calor (kilotoneladas CO₂e)]]-AG473,0),0)</f>
        <v>100</v>
      </c>
      <c r="AI474" s="5">
        <f>IF(A473=Emisiones_CO2_CO2eq_LA[[#This Row],[País]],IFERROR(((Emisiones_CO2_CO2eq_LA[[#This Row],[Electricidad y Calor (kilotoneladas CO₂e)]]-AG473)/AG473)*100,0),0)</f>
        <v>50</v>
      </c>
      <c r="AJ474" s="5">
        <v>9.0252707581227401E-2</v>
      </c>
    </row>
    <row r="475" spans="1:36" x14ac:dyDescent="0.25">
      <c r="A475" t="s">
        <v>370</v>
      </c>
      <c r="B475" t="s">
        <v>370</v>
      </c>
      <c r="C475" t="s">
        <v>371</v>
      </c>
      <c r="D475">
        <v>2004</v>
      </c>
      <c r="E475">
        <v>500</v>
      </c>
      <c r="F475">
        <f>IF(A474=Emisiones_CO2_CO2eq_LA[[#This Row],[País]],IFERROR(Emisiones_CO2_CO2eq_LA[[#This Row],[Edificios (kilotoneladas CO₂e)]]-E474,0),0)</f>
        <v>0</v>
      </c>
      <c r="G475" s="5">
        <f>IF(A474=Emisiones_CO2_CO2eq_LA[[#This Row],[País]],IFERROR(((Emisiones_CO2_CO2eq_LA[[#This Row],[Edificios (kilotoneladas CO₂e)]]-E474)/E474)*100,0),0)</f>
        <v>0</v>
      </c>
      <c r="H475" s="5">
        <v>0.15055706112616599</v>
      </c>
      <c r="I475">
        <v>270</v>
      </c>
      <c r="J475">
        <f>IF(A474=Emisiones_CO2_CO2eq_LA[[#This Row],[País]],IFERROR(Emisiones_CO2_CO2eq_LA[[#This Row],[Industria (kilotoneladas CO₂e)]]-I474,0),0)</f>
        <v>-190</v>
      </c>
      <c r="K475" s="5">
        <f>IF(A474=Emisiones_CO2_CO2eq_LA[[#This Row],[País]],IFERROR(((Emisiones_CO2_CO2eq_LA[[#This Row],[Industria (kilotoneladas CO₂e)]]-I474)/I474)*100,0),0)</f>
        <v>-41.304347826086953</v>
      </c>
      <c r="L475" s="5">
        <v>8.1300813008130093E-2</v>
      </c>
      <c r="M475">
        <v>-13890</v>
      </c>
      <c r="N475">
        <f>IF(A474=Emisiones_CO2_CO2eq_LA[[#This Row],[País]],IFERROR(Emisiones_CO2_CO2eq_LA[[#This Row],[UCTUS (kilotoneladas CO₂e)]]-M474,0),0)</f>
        <v>0</v>
      </c>
      <c r="O475" s="5">
        <f>IF(A474=Emisiones_CO2_CO2eq_LA[[#This Row],[País]],IFERROR(((Emisiones_CO2_CO2eq_LA[[#This Row],[UCTUS (kilotoneladas CO₂e)]]-M474)/M474)*100,0),0)</f>
        <v>0</v>
      </c>
      <c r="P475" s="5">
        <v>-4.1824751580849098</v>
      </c>
      <c r="Q475">
        <v>500</v>
      </c>
      <c r="R475">
        <f>IF(A474=Emisiones_CO2_CO2eq_LA[[#This Row],[País]],IFERROR(Emisiones_CO2_CO2eq_LA[[#This Row],[Otras Quemas de Combustible (kilotoneladas CO₂e)]]-Q474,0),0)</f>
        <v>0</v>
      </c>
      <c r="S475" s="5">
        <f>IF(A474=Emisiones_CO2_CO2eq_LA[[#This Row],[País]],IFERROR(((Emisiones_CO2_CO2eq_LA[[#This Row],[Otras Quemas de Combustible (kilotoneladas CO₂e)]]-Q474)/Q474)*100,0),0)</f>
        <v>0</v>
      </c>
      <c r="T475" s="5">
        <v>0.15</v>
      </c>
      <c r="U475">
        <v>2200</v>
      </c>
      <c r="V475">
        <f>IF(A474=Emisiones_CO2_CO2eq_LA[[#This Row],[País]],IFERROR(Emisiones_CO2_CO2eq_LA[[#This Row],[Transporte (kilotoneladas CO₂e)]]-U474,0),0)</f>
        <v>100</v>
      </c>
      <c r="W475" s="5">
        <f>IF(A474=Emisiones_CO2_CO2eq_LA[[#This Row],[País]],IFERROR(((Emisiones_CO2_CO2eq_LA[[#This Row],[Transporte (kilotoneladas CO₂e)]]-U474)/U474)*100,0),0)</f>
        <v>4.7619047619047619</v>
      </c>
      <c r="X475" s="5">
        <v>0.66245106895513395</v>
      </c>
      <c r="Y475">
        <v>600</v>
      </c>
      <c r="Z475">
        <f>IF(A474=Emisiones_CO2_CO2eq_LA[[#This Row],[País]],IFERROR(Emisiones_CO2_CO2eq_LA[[#This Row],[Manufactura y Construcción (kilotoneladas CO₂e)]]-Y474,0),0)</f>
        <v>0</v>
      </c>
      <c r="AA475" s="5">
        <f>IF(A474=Emisiones_CO2_CO2eq_LA[[#This Row],[País]],IFERROR(((Emisiones_CO2_CO2eq_LA[[#This Row],[Manufactura y Construcción (kilotoneladas CO₂e)]]-Y474)/Y474)*100,0),0)</f>
        <v>0</v>
      </c>
      <c r="AB475" s="5">
        <v>0.18066847335139999</v>
      </c>
      <c r="AC475">
        <v>0</v>
      </c>
      <c r="AD475">
        <f>IF(A474=Emisiones_CO2_CO2eq_LA[[#This Row],[País]],IFERROR(Emisiones_CO2_CO2eq_LA[[#This Row],[Emisiones Fugitivas (kilotoneladas CO₂e)]]-AC474,0),0)</f>
        <v>0</v>
      </c>
      <c r="AE475" s="5">
        <f>IF(A474=Emisiones_CO2_CO2eq_LA[[#This Row],[País]],IFERROR(((Emisiones_CO2_CO2eq_LA[[#This Row],[Emisiones Fugitivas (kilotoneladas CO₂e)]]-AC474)/AC474)*100,0),0)</f>
        <v>0</v>
      </c>
      <c r="AF475" s="5">
        <v>0</v>
      </c>
      <c r="AG475">
        <v>1300</v>
      </c>
      <c r="AH475">
        <f>IF(A474=Emisiones_CO2_CO2eq_LA[[#This Row],[País]],IFERROR(Emisiones_CO2_CO2eq_LA[[#This Row],[Electricidad y Calor (kilotoneladas CO₂e)]]-AG474,0),0)</f>
        <v>1000</v>
      </c>
      <c r="AI475" s="5">
        <f>IF(A474=Emisiones_CO2_CO2eq_LA[[#This Row],[País]],IFERROR(((Emisiones_CO2_CO2eq_LA[[#This Row],[Electricidad y Calor (kilotoneladas CO₂e)]]-AG474)/AG474)*100,0),0)</f>
        <v>333.33333333333337</v>
      </c>
      <c r="AJ475" s="5">
        <v>0.39144835892803298</v>
      </c>
    </row>
    <row r="476" spans="1:36" x14ac:dyDescent="0.25">
      <c r="A476" t="s">
        <v>370</v>
      </c>
      <c r="B476" t="s">
        <v>370</v>
      </c>
      <c r="C476" t="s">
        <v>371</v>
      </c>
      <c r="D476">
        <v>2005</v>
      </c>
      <c r="E476">
        <v>500</v>
      </c>
      <c r="F476">
        <f>IF(A475=Emisiones_CO2_CO2eq_LA[[#This Row],[País]],IFERROR(Emisiones_CO2_CO2eq_LA[[#This Row],[Edificios (kilotoneladas CO₂e)]]-E475,0),0)</f>
        <v>0</v>
      </c>
      <c r="G476" s="5">
        <f>IF(A475=Emisiones_CO2_CO2eq_LA[[#This Row],[País]],IFERROR(((Emisiones_CO2_CO2eq_LA[[#This Row],[Edificios (kilotoneladas CO₂e)]]-E475)/E475)*100,0),0)</f>
        <v>0</v>
      </c>
      <c r="H476" s="5">
        <v>0.15051173991571301</v>
      </c>
      <c r="I476">
        <v>260</v>
      </c>
      <c r="J476">
        <f>IF(A475=Emisiones_CO2_CO2eq_LA[[#This Row],[País]],IFERROR(Emisiones_CO2_CO2eq_LA[[#This Row],[Industria (kilotoneladas CO₂e)]]-I475,0),0)</f>
        <v>-10</v>
      </c>
      <c r="K476" s="5">
        <f>IF(A475=Emisiones_CO2_CO2eq_LA[[#This Row],[País]],IFERROR(((Emisiones_CO2_CO2eq_LA[[#This Row],[Industria (kilotoneladas CO₂e)]]-I475)/I475)*100,0),0)</f>
        <v>-3.7037037037037033</v>
      </c>
      <c r="L476" s="5">
        <v>7.8266104756170907E-2</v>
      </c>
      <c r="M476">
        <v>-13800</v>
      </c>
      <c r="N476">
        <f>IF(A475=Emisiones_CO2_CO2eq_LA[[#This Row],[País]],IFERROR(Emisiones_CO2_CO2eq_LA[[#This Row],[UCTUS (kilotoneladas CO₂e)]]-M475,0),0)</f>
        <v>90</v>
      </c>
      <c r="O476" s="5">
        <f>IF(A475=Emisiones_CO2_CO2eq_LA[[#This Row],[País]],IFERROR(((Emisiones_CO2_CO2eq_LA[[#This Row],[UCTUS (kilotoneladas CO₂e)]]-M475)/M475)*100,0),0)</f>
        <v>-0.64794816414686829</v>
      </c>
      <c r="P476" s="5">
        <v>-4.1541240216736899</v>
      </c>
      <c r="Q476">
        <v>500</v>
      </c>
      <c r="R476">
        <f>IF(A475=Emisiones_CO2_CO2eq_LA[[#This Row],[País]],IFERROR(Emisiones_CO2_CO2eq_LA[[#This Row],[Otras Quemas de Combustible (kilotoneladas CO₂e)]]-Q475,0),0)</f>
        <v>0</v>
      </c>
      <c r="S476" s="5">
        <f>IF(A475=Emisiones_CO2_CO2eq_LA[[#This Row],[País]],IFERROR(((Emisiones_CO2_CO2eq_LA[[#This Row],[Otras Quemas de Combustible (kilotoneladas CO₂e)]]-Q475)/Q475)*100,0),0)</f>
        <v>0</v>
      </c>
      <c r="T476" s="5">
        <v>0.15</v>
      </c>
      <c r="U476">
        <v>2300</v>
      </c>
      <c r="V476">
        <f>IF(A475=Emisiones_CO2_CO2eq_LA[[#This Row],[País]],IFERROR(Emisiones_CO2_CO2eq_LA[[#This Row],[Transporte (kilotoneladas CO₂e)]]-U475,0),0)</f>
        <v>100</v>
      </c>
      <c r="W476" s="5">
        <f>IF(A475=Emisiones_CO2_CO2eq_LA[[#This Row],[País]],IFERROR(((Emisiones_CO2_CO2eq_LA[[#This Row],[Transporte (kilotoneladas CO₂e)]]-U475)/U475)*100,0),0)</f>
        <v>4.5454545454545459</v>
      </c>
      <c r="X476" s="5">
        <v>0.69235400361228105</v>
      </c>
      <c r="Y476">
        <v>600</v>
      </c>
      <c r="Z476">
        <f>IF(A475=Emisiones_CO2_CO2eq_LA[[#This Row],[País]],IFERROR(Emisiones_CO2_CO2eq_LA[[#This Row],[Manufactura y Construcción (kilotoneladas CO₂e)]]-Y475,0),0)</f>
        <v>0</v>
      </c>
      <c r="AA476" s="5">
        <f>IF(A475=Emisiones_CO2_CO2eq_LA[[#This Row],[País]],IFERROR(((Emisiones_CO2_CO2eq_LA[[#This Row],[Manufactura y Construcción (kilotoneladas CO₂e)]]-Y475)/Y475)*100,0),0)</f>
        <v>0</v>
      </c>
      <c r="AB476" s="5">
        <v>0.180614087898856</v>
      </c>
      <c r="AC476">
        <v>0</v>
      </c>
      <c r="AD476">
        <f>IF(A475=Emisiones_CO2_CO2eq_LA[[#This Row],[País]],IFERROR(Emisiones_CO2_CO2eq_LA[[#This Row],[Emisiones Fugitivas (kilotoneladas CO₂e)]]-AC475,0),0)</f>
        <v>0</v>
      </c>
      <c r="AE476" s="5">
        <f>IF(A475=Emisiones_CO2_CO2eq_LA[[#This Row],[País]],IFERROR(((Emisiones_CO2_CO2eq_LA[[#This Row],[Emisiones Fugitivas (kilotoneladas CO₂e)]]-AC475)/AC475)*100,0),0)</f>
        <v>0</v>
      </c>
      <c r="AF476" s="5">
        <v>0</v>
      </c>
      <c r="AG476">
        <v>1200</v>
      </c>
      <c r="AH476">
        <f>IF(A475=Emisiones_CO2_CO2eq_LA[[#This Row],[País]],IFERROR(Emisiones_CO2_CO2eq_LA[[#This Row],[Electricidad y Calor (kilotoneladas CO₂e)]]-AG475,0),0)</f>
        <v>-100</v>
      </c>
      <c r="AI476" s="5">
        <f>IF(A475=Emisiones_CO2_CO2eq_LA[[#This Row],[País]],IFERROR(((Emisiones_CO2_CO2eq_LA[[#This Row],[Electricidad y Calor (kilotoneladas CO₂e)]]-AG475)/AG475)*100,0),0)</f>
        <v>-7.6923076923076925</v>
      </c>
      <c r="AJ476" s="5">
        <v>0.36122817579771199</v>
      </c>
    </row>
    <row r="477" spans="1:36" x14ac:dyDescent="0.25">
      <c r="A477" t="s">
        <v>370</v>
      </c>
      <c r="B477" t="s">
        <v>370</v>
      </c>
      <c r="C477" t="s">
        <v>371</v>
      </c>
      <c r="D477">
        <v>2006</v>
      </c>
      <c r="E477">
        <v>500</v>
      </c>
      <c r="F477">
        <f>IF(A476=Emisiones_CO2_CO2eq_LA[[#This Row],[País]],IFERROR(Emisiones_CO2_CO2eq_LA[[#This Row],[Edificios (kilotoneladas CO₂e)]]-E476,0),0)</f>
        <v>0</v>
      </c>
      <c r="G477" s="5">
        <f>IF(A476=Emisiones_CO2_CO2eq_LA[[#This Row],[País]],IFERROR(((Emisiones_CO2_CO2eq_LA[[#This Row],[Edificios (kilotoneladas CO₂e)]]-E476)/E476)*100,0),0)</f>
        <v>0</v>
      </c>
      <c r="H477" s="5">
        <v>0.150375939849624</v>
      </c>
      <c r="I477">
        <v>260</v>
      </c>
      <c r="J477">
        <f>IF(A476=Emisiones_CO2_CO2eq_LA[[#This Row],[País]],IFERROR(Emisiones_CO2_CO2eq_LA[[#This Row],[Industria (kilotoneladas CO₂e)]]-I476,0),0)</f>
        <v>0</v>
      </c>
      <c r="K477" s="5">
        <f>IF(A476=Emisiones_CO2_CO2eq_LA[[#This Row],[País]],IFERROR(((Emisiones_CO2_CO2eq_LA[[#This Row],[Industria (kilotoneladas CO₂e)]]-I476)/I476)*100,0),0)</f>
        <v>0</v>
      </c>
      <c r="L477" s="5">
        <v>7.8195488721804499E-2</v>
      </c>
      <c r="M477">
        <v>-19330</v>
      </c>
      <c r="N477">
        <f>IF(A476=Emisiones_CO2_CO2eq_LA[[#This Row],[País]],IFERROR(Emisiones_CO2_CO2eq_LA[[#This Row],[UCTUS (kilotoneladas CO₂e)]]-M476,0),0)</f>
        <v>-5530</v>
      </c>
      <c r="O477" s="5">
        <f>IF(A476=Emisiones_CO2_CO2eq_LA[[#This Row],[País]],IFERROR(((Emisiones_CO2_CO2eq_LA[[#This Row],[UCTUS (kilotoneladas CO₂e)]]-M476)/M476)*100,0),0)</f>
        <v>40.072463768115938</v>
      </c>
      <c r="P477" s="5">
        <v>-5.81353383458646</v>
      </c>
      <c r="Q477">
        <v>600</v>
      </c>
      <c r="R477">
        <f>IF(A476=Emisiones_CO2_CO2eq_LA[[#This Row],[País]],IFERROR(Emisiones_CO2_CO2eq_LA[[#This Row],[Otras Quemas de Combustible (kilotoneladas CO₂e)]]-Q476,0),0)</f>
        <v>100</v>
      </c>
      <c r="S477" s="5">
        <f>IF(A476=Emisiones_CO2_CO2eq_LA[[#This Row],[País]],IFERROR(((Emisiones_CO2_CO2eq_LA[[#This Row],[Otras Quemas de Combustible (kilotoneladas CO₂e)]]-Q476)/Q476)*100,0),0)</f>
        <v>20</v>
      </c>
      <c r="T477" s="5">
        <v>0.18</v>
      </c>
      <c r="U477">
        <v>2400</v>
      </c>
      <c r="V477">
        <f>IF(A476=Emisiones_CO2_CO2eq_LA[[#This Row],[País]],IFERROR(Emisiones_CO2_CO2eq_LA[[#This Row],[Transporte (kilotoneladas CO₂e)]]-U476,0),0)</f>
        <v>100</v>
      </c>
      <c r="W477" s="5">
        <f>IF(A476=Emisiones_CO2_CO2eq_LA[[#This Row],[País]],IFERROR(((Emisiones_CO2_CO2eq_LA[[#This Row],[Transporte (kilotoneladas CO₂e)]]-U476)/U476)*100,0),0)</f>
        <v>4.3478260869565215</v>
      </c>
      <c r="X477" s="5">
        <v>0.721804511278195</v>
      </c>
      <c r="Y477">
        <v>600</v>
      </c>
      <c r="Z477">
        <f>IF(A476=Emisiones_CO2_CO2eq_LA[[#This Row],[País]],IFERROR(Emisiones_CO2_CO2eq_LA[[#This Row],[Manufactura y Construcción (kilotoneladas CO₂e)]]-Y476,0),0)</f>
        <v>0</v>
      </c>
      <c r="AA477" s="5">
        <f>IF(A476=Emisiones_CO2_CO2eq_LA[[#This Row],[País]],IFERROR(((Emisiones_CO2_CO2eq_LA[[#This Row],[Manufactura y Construcción (kilotoneladas CO₂e)]]-Y476)/Y476)*100,0),0)</f>
        <v>0</v>
      </c>
      <c r="AB477" s="5">
        <v>0.180451127819548</v>
      </c>
      <c r="AC477">
        <v>0</v>
      </c>
      <c r="AD477">
        <f>IF(A476=Emisiones_CO2_CO2eq_LA[[#This Row],[País]],IFERROR(Emisiones_CO2_CO2eq_LA[[#This Row],[Emisiones Fugitivas (kilotoneladas CO₂e)]]-AC476,0),0)</f>
        <v>0</v>
      </c>
      <c r="AE477" s="5">
        <f>IF(A476=Emisiones_CO2_CO2eq_LA[[#This Row],[País]],IFERROR(((Emisiones_CO2_CO2eq_LA[[#This Row],[Emisiones Fugitivas (kilotoneladas CO₂e)]]-AC476)/AC476)*100,0),0)</f>
        <v>0</v>
      </c>
      <c r="AF477" s="5">
        <v>0</v>
      </c>
      <c r="AG477">
        <v>2000</v>
      </c>
      <c r="AH477">
        <f>IF(A476=Emisiones_CO2_CO2eq_LA[[#This Row],[País]],IFERROR(Emisiones_CO2_CO2eq_LA[[#This Row],[Electricidad y Calor (kilotoneladas CO₂e)]]-AG476,0),0)</f>
        <v>800</v>
      </c>
      <c r="AI477" s="5">
        <f>IF(A476=Emisiones_CO2_CO2eq_LA[[#This Row],[País]],IFERROR(((Emisiones_CO2_CO2eq_LA[[#This Row],[Electricidad y Calor (kilotoneladas CO₂e)]]-AG476)/AG476)*100,0),0)</f>
        <v>66.666666666666657</v>
      </c>
      <c r="AJ477" s="5">
        <v>0.60150375939849599</v>
      </c>
    </row>
    <row r="478" spans="1:36" x14ac:dyDescent="0.25">
      <c r="A478" t="s">
        <v>370</v>
      </c>
      <c r="B478" t="s">
        <v>370</v>
      </c>
      <c r="C478" t="s">
        <v>371</v>
      </c>
      <c r="D478">
        <v>2007</v>
      </c>
      <c r="E478">
        <v>500</v>
      </c>
      <c r="F478">
        <f>IF(A477=Emisiones_CO2_CO2eq_LA[[#This Row],[País]],IFERROR(Emisiones_CO2_CO2eq_LA[[#This Row],[Edificios (kilotoneladas CO₂e)]]-E477,0),0)</f>
        <v>0</v>
      </c>
      <c r="G478" s="5">
        <f>IF(A477=Emisiones_CO2_CO2eq_LA[[#This Row],[País]],IFERROR(((Emisiones_CO2_CO2eq_LA[[#This Row],[Edificios (kilotoneladas CO₂e)]]-E477)/E477)*100,0),0)</f>
        <v>0</v>
      </c>
      <c r="H478" s="5">
        <v>0.150060024009603</v>
      </c>
      <c r="I478">
        <v>260</v>
      </c>
      <c r="J478">
        <f>IF(A477=Emisiones_CO2_CO2eq_LA[[#This Row],[País]],IFERROR(Emisiones_CO2_CO2eq_LA[[#This Row],[Industria (kilotoneladas CO₂e)]]-I477,0),0)</f>
        <v>0</v>
      </c>
      <c r="K478" s="5">
        <f>IF(A477=Emisiones_CO2_CO2eq_LA[[#This Row],[País]],IFERROR(((Emisiones_CO2_CO2eq_LA[[#This Row],[Industria (kilotoneladas CO₂e)]]-I477)/I477)*100,0),0)</f>
        <v>0</v>
      </c>
      <c r="L478" s="5">
        <v>7.8031212484994006E-2</v>
      </c>
      <c r="M478">
        <v>-19330</v>
      </c>
      <c r="N478">
        <f>IF(A477=Emisiones_CO2_CO2eq_LA[[#This Row],[País]],IFERROR(Emisiones_CO2_CO2eq_LA[[#This Row],[UCTUS (kilotoneladas CO₂e)]]-M477,0),0)</f>
        <v>0</v>
      </c>
      <c r="O478" s="5">
        <f>IF(A477=Emisiones_CO2_CO2eq_LA[[#This Row],[País]],IFERROR(((Emisiones_CO2_CO2eq_LA[[#This Row],[UCTUS (kilotoneladas CO₂e)]]-M477)/M477)*100,0),0)</f>
        <v>0</v>
      </c>
      <c r="P478" s="5">
        <v>-5.8013205282112796</v>
      </c>
      <c r="Q478">
        <v>600</v>
      </c>
      <c r="R478">
        <f>IF(A477=Emisiones_CO2_CO2eq_LA[[#This Row],[País]],IFERROR(Emisiones_CO2_CO2eq_LA[[#This Row],[Otras Quemas de Combustible (kilotoneladas CO₂e)]]-Q477,0),0)</f>
        <v>0</v>
      </c>
      <c r="S478" s="5">
        <f>IF(A477=Emisiones_CO2_CO2eq_LA[[#This Row],[País]],IFERROR(((Emisiones_CO2_CO2eq_LA[[#This Row],[Otras Quemas de Combustible (kilotoneladas CO₂e)]]-Q477)/Q477)*100,0),0)</f>
        <v>0</v>
      </c>
      <c r="T478" s="5">
        <v>0.18</v>
      </c>
      <c r="U478">
        <v>2600</v>
      </c>
      <c r="V478">
        <f>IF(A477=Emisiones_CO2_CO2eq_LA[[#This Row],[País]],IFERROR(Emisiones_CO2_CO2eq_LA[[#This Row],[Transporte (kilotoneladas CO₂e)]]-U477,0),0)</f>
        <v>200</v>
      </c>
      <c r="W478" s="5">
        <f>IF(A477=Emisiones_CO2_CO2eq_LA[[#This Row],[País]],IFERROR(((Emisiones_CO2_CO2eq_LA[[#This Row],[Transporte (kilotoneladas CO₂e)]]-U477)/U477)*100,0),0)</f>
        <v>8.3333333333333321</v>
      </c>
      <c r="X478" s="5">
        <v>0.78031212484993995</v>
      </c>
      <c r="Y478">
        <v>600</v>
      </c>
      <c r="Z478">
        <f>IF(A477=Emisiones_CO2_CO2eq_LA[[#This Row],[País]],IFERROR(Emisiones_CO2_CO2eq_LA[[#This Row],[Manufactura y Construcción (kilotoneladas CO₂e)]]-Y477,0),0)</f>
        <v>0</v>
      </c>
      <c r="AA478" s="5">
        <f>IF(A477=Emisiones_CO2_CO2eq_LA[[#This Row],[País]],IFERROR(((Emisiones_CO2_CO2eq_LA[[#This Row],[Manufactura y Construcción (kilotoneladas CO₂e)]]-Y477)/Y477)*100,0),0)</f>
        <v>0</v>
      </c>
      <c r="AB478" s="5">
        <v>0.18007202881152401</v>
      </c>
      <c r="AC478">
        <v>0</v>
      </c>
      <c r="AD478">
        <f>IF(A477=Emisiones_CO2_CO2eq_LA[[#This Row],[País]],IFERROR(Emisiones_CO2_CO2eq_LA[[#This Row],[Emisiones Fugitivas (kilotoneladas CO₂e)]]-AC477,0),0)</f>
        <v>0</v>
      </c>
      <c r="AE478" s="5">
        <f>IF(A477=Emisiones_CO2_CO2eq_LA[[#This Row],[País]],IFERROR(((Emisiones_CO2_CO2eq_LA[[#This Row],[Emisiones Fugitivas (kilotoneladas CO₂e)]]-AC477)/AC477)*100,0),0)</f>
        <v>0</v>
      </c>
      <c r="AF478" s="5">
        <v>0</v>
      </c>
      <c r="AG478">
        <v>1300</v>
      </c>
      <c r="AH478">
        <f>IF(A477=Emisiones_CO2_CO2eq_LA[[#This Row],[País]],IFERROR(Emisiones_CO2_CO2eq_LA[[#This Row],[Electricidad y Calor (kilotoneladas CO₂e)]]-AG477,0),0)</f>
        <v>-700</v>
      </c>
      <c r="AI478" s="5">
        <f>IF(A477=Emisiones_CO2_CO2eq_LA[[#This Row],[País]],IFERROR(((Emisiones_CO2_CO2eq_LA[[#This Row],[Electricidad y Calor (kilotoneladas CO₂e)]]-AG477)/AG477)*100,0),0)</f>
        <v>-35</v>
      </c>
      <c r="AJ478" s="5">
        <v>0.39015606242496997</v>
      </c>
    </row>
    <row r="479" spans="1:36" x14ac:dyDescent="0.25">
      <c r="A479" t="s">
        <v>370</v>
      </c>
      <c r="B479" t="s">
        <v>370</v>
      </c>
      <c r="C479" t="s">
        <v>371</v>
      </c>
      <c r="D479">
        <v>2008</v>
      </c>
      <c r="E479">
        <v>600</v>
      </c>
      <c r="F479">
        <f>IF(A478=Emisiones_CO2_CO2eq_LA[[#This Row],[País]],IFERROR(Emisiones_CO2_CO2eq_LA[[#This Row],[Edificios (kilotoneladas CO₂e)]]-E478,0),0)</f>
        <v>100</v>
      </c>
      <c r="G479" s="5">
        <f>IF(A478=Emisiones_CO2_CO2eq_LA[[#This Row],[País]],IFERROR(((Emisiones_CO2_CO2eq_LA[[#This Row],[Edificios (kilotoneladas CO₂e)]]-E478)/E478)*100,0),0)</f>
        <v>20</v>
      </c>
      <c r="H479" s="5">
        <v>0.179640718562874</v>
      </c>
      <c r="I479">
        <v>250</v>
      </c>
      <c r="J479">
        <f>IF(A478=Emisiones_CO2_CO2eq_LA[[#This Row],[País]],IFERROR(Emisiones_CO2_CO2eq_LA[[#This Row],[Industria (kilotoneladas CO₂e)]]-I478,0),0)</f>
        <v>-10</v>
      </c>
      <c r="K479" s="5">
        <f>IF(A478=Emisiones_CO2_CO2eq_LA[[#This Row],[País]],IFERROR(((Emisiones_CO2_CO2eq_LA[[#This Row],[Industria (kilotoneladas CO₂e)]]-I478)/I478)*100,0),0)</f>
        <v>-3.8461538461538463</v>
      </c>
      <c r="L479" s="5">
        <v>7.4850299401197598E-2</v>
      </c>
      <c r="M479">
        <v>-19320</v>
      </c>
      <c r="N479">
        <f>IF(A478=Emisiones_CO2_CO2eq_LA[[#This Row],[País]],IFERROR(Emisiones_CO2_CO2eq_LA[[#This Row],[UCTUS (kilotoneladas CO₂e)]]-M478,0),0)</f>
        <v>10</v>
      </c>
      <c r="O479" s="5">
        <f>IF(A478=Emisiones_CO2_CO2eq_LA[[#This Row],[País]],IFERROR(((Emisiones_CO2_CO2eq_LA[[#This Row],[UCTUS (kilotoneladas CO₂e)]]-M478)/M478)*100,0),0)</f>
        <v>-5.1733057423693739E-2</v>
      </c>
      <c r="P479" s="5">
        <v>-5.7844311377245496</v>
      </c>
      <c r="Q479">
        <v>600</v>
      </c>
      <c r="R479">
        <f>IF(A478=Emisiones_CO2_CO2eq_LA[[#This Row],[País]],IFERROR(Emisiones_CO2_CO2eq_LA[[#This Row],[Otras Quemas de Combustible (kilotoneladas CO₂e)]]-Q478,0),0)</f>
        <v>0</v>
      </c>
      <c r="S479" s="5">
        <f>IF(A478=Emisiones_CO2_CO2eq_LA[[#This Row],[País]],IFERROR(((Emisiones_CO2_CO2eq_LA[[#This Row],[Otras Quemas de Combustible (kilotoneladas CO₂e)]]-Q478)/Q478)*100,0),0)</f>
        <v>0</v>
      </c>
      <c r="T479" s="5">
        <v>0.18</v>
      </c>
      <c r="U479">
        <v>2700</v>
      </c>
      <c r="V479">
        <f>IF(A478=Emisiones_CO2_CO2eq_LA[[#This Row],[País]],IFERROR(Emisiones_CO2_CO2eq_LA[[#This Row],[Transporte (kilotoneladas CO₂e)]]-U478,0),0)</f>
        <v>100</v>
      </c>
      <c r="W479" s="5">
        <f>IF(A478=Emisiones_CO2_CO2eq_LA[[#This Row],[País]],IFERROR(((Emisiones_CO2_CO2eq_LA[[#This Row],[Transporte (kilotoneladas CO₂e)]]-U478)/U478)*100,0),0)</f>
        <v>3.8461538461538463</v>
      </c>
      <c r="X479" s="5">
        <v>0.80838323353293395</v>
      </c>
      <c r="Y479">
        <v>600</v>
      </c>
      <c r="Z479">
        <f>IF(A478=Emisiones_CO2_CO2eq_LA[[#This Row],[País]],IFERROR(Emisiones_CO2_CO2eq_LA[[#This Row],[Manufactura y Construcción (kilotoneladas CO₂e)]]-Y478,0),0)</f>
        <v>0</v>
      </c>
      <c r="AA479" s="5">
        <f>IF(A478=Emisiones_CO2_CO2eq_LA[[#This Row],[País]],IFERROR(((Emisiones_CO2_CO2eq_LA[[#This Row],[Manufactura y Construcción (kilotoneladas CO₂e)]]-Y478)/Y478)*100,0),0)</f>
        <v>0</v>
      </c>
      <c r="AB479" s="5">
        <v>0.179640718562874</v>
      </c>
      <c r="AC479">
        <v>0</v>
      </c>
      <c r="AD479">
        <f>IF(A478=Emisiones_CO2_CO2eq_LA[[#This Row],[País]],IFERROR(Emisiones_CO2_CO2eq_LA[[#This Row],[Emisiones Fugitivas (kilotoneladas CO₂e)]]-AC478,0),0)</f>
        <v>0</v>
      </c>
      <c r="AE479" s="5">
        <f>IF(A478=Emisiones_CO2_CO2eq_LA[[#This Row],[País]],IFERROR(((Emisiones_CO2_CO2eq_LA[[#This Row],[Emisiones Fugitivas (kilotoneladas CO₂e)]]-AC478)/AC478)*100,0),0)</f>
        <v>0</v>
      </c>
      <c r="AF479" s="5">
        <v>0</v>
      </c>
      <c r="AG479">
        <v>3000</v>
      </c>
      <c r="AH479">
        <f>IF(A478=Emisiones_CO2_CO2eq_LA[[#This Row],[País]],IFERROR(Emisiones_CO2_CO2eq_LA[[#This Row],[Electricidad y Calor (kilotoneladas CO₂e)]]-AG478,0),0)</f>
        <v>1700</v>
      </c>
      <c r="AI479" s="5">
        <f>IF(A478=Emisiones_CO2_CO2eq_LA[[#This Row],[País]],IFERROR(((Emisiones_CO2_CO2eq_LA[[#This Row],[Electricidad y Calor (kilotoneladas CO₂e)]]-AG478)/AG478)*100,0),0)</f>
        <v>130.76923076923077</v>
      </c>
      <c r="AJ479" s="5">
        <v>0.89820359281437101</v>
      </c>
    </row>
    <row r="480" spans="1:36" x14ac:dyDescent="0.25">
      <c r="A480" t="s">
        <v>370</v>
      </c>
      <c r="B480" t="s">
        <v>370</v>
      </c>
      <c r="C480" t="s">
        <v>371</v>
      </c>
      <c r="D480">
        <v>2009</v>
      </c>
      <c r="E480">
        <v>600</v>
      </c>
      <c r="F480">
        <f>IF(A479=Emisiones_CO2_CO2eq_LA[[#This Row],[País]],IFERROR(Emisiones_CO2_CO2eq_LA[[#This Row],[Edificios (kilotoneladas CO₂e)]]-E479,0),0)</f>
        <v>0</v>
      </c>
      <c r="G480" s="5">
        <f>IF(A479=Emisiones_CO2_CO2eq_LA[[#This Row],[País]],IFERROR(((Emisiones_CO2_CO2eq_LA[[#This Row],[Edificios (kilotoneladas CO₂e)]]-E479)/E479)*100,0),0)</f>
        <v>0</v>
      </c>
      <c r="H480" s="5">
        <v>0.17910447761194001</v>
      </c>
      <c r="I480">
        <v>420</v>
      </c>
      <c r="J480">
        <f>IF(A479=Emisiones_CO2_CO2eq_LA[[#This Row],[País]],IFERROR(Emisiones_CO2_CO2eq_LA[[#This Row],[Industria (kilotoneladas CO₂e)]]-I479,0),0)</f>
        <v>170</v>
      </c>
      <c r="K480" s="5">
        <f>IF(A479=Emisiones_CO2_CO2eq_LA[[#This Row],[País]],IFERROR(((Emisiones_CO2_CO2eq_LA[[#This Row],[Industria (kilotoneladas CO₂e)]]-I479)/I479)*100,0),0)</f>
        <v>68</v>
      </c>
      <c r="L480" s="5">
        <v>0.125373134328358</v>
      </c>
      <c r="M480">
        <v>-19320</v>
      </c>
      <c r="N480">
        <f>IF(A479=Emisiones_CO2_CO2eq_LA[[#This Row],[País]],IFERROR(Emisiones_CO2_CO2eq_LA[[#This Row],[UCTUS (kilotoneladas CO₂e)]]-M479,0),0)</f>
        <v>0</v>
      </c>
      <c r="O480" s="5">
        <f>IF(A479=Emisiones_CO2_CO2eq_LA[[#This Row],[País]],IFERROR(((Emisiones_CO2_CO2eq_LA[[#This Row],[UCTUS (kilotoneladas CO₂e)]]-M479)/M479)*100,0),0)</f>
        <v>0</v>
      </c>
      <c r="P480" s="5">
        <v>-5.7671641791044701</v>
      </c>
      <c r="Q480">
        <v>500</v>
      </c>
      <c r="R480">
        <f>IF(A479=Emisiones_CO2_CO2eq_LA[[#This Row],[País]],IFERROR(Emisiones_CO2_CO2eq_LA[[#This Row],[Otras Quemas de Combustible (kilotoneladas CO₂e)]]-Q479,0),0)</f>
        <v>-100</v>
      </c>
      <c r="S480" s="5">
        <f>IF(A479=Emisiones_CO2_CO2eq_LA[[#This Row],[País]],IFERROR(((Emisiones_CO2_CO2eq_LA[[#This Row],[Otras Quemas de Combustible (kilotoneladas CO₂e)]]-Q479)/Q479)*100,0),0)</f>
        <v>-16.666666666666664</v>
      </c>
      <c r="T480" s="5">
        <v>0.15</v>
      </c>
      <c r="U480">
        <v>2800</v>
      </c>
      <c r="V480">
        <f>IF(A479=Emisiones_CO2_CO2eq_LA[[#This Row],[País]],IFERROR(Emisiones_CO2_CO2eq_LA[[#This Row],[Transporte (kilotoneladas CO₂e)]]-U479,0),0)</f>
        <v>100</v>
      </c>
      <c r="W480" s="5">
        <f>IF(A479=Emisiones_CO2_CO2eq_LA[[#This Row],[País]],IFERROR(((Emisiones_CO2_CO2eq_LA[[#This Row],[Transporte (kilotoneladas CO₂e)]]-U479)/U479)*100,0),0)</f>
        <v>3.7037037037037033</v>
      </c>
      <c r="X480" s="5">
        <v>0.83582089552238803</v>
      </c>
      <c r="Y480">
        <v>600</v>
      </c>
      <c r="Z480">
        <f>IF(A479=Emisiones_CO2_CO2eq_LA[[#This Row],[País]],IFERROR(Emisiones_CO2_CO2eq_LA[[#This Row],[Manufactura y Construcción (kilotoneladas CO₂e)]]-Y479,0),0)</f>
        <v>0</v>
      </c>
      <c r="AA480" s="5">
        <f>IF(A479=Emisiones_CO2_CO2eq_LA[[#This Row],[País]],IFERROR(((Emisiones_CO2_CO2eq_LA[[#This Row],[Manufactura y Construcción (kilotoneladas CO₂e)]]-Y479)/Y479)*100,0),0)</f>
        <v>0</v>
      </c>
      <c r="AB480" s="5">
        <v>0.17910447761194001</v>
      </c>
      <c r="AC480">
        <v>0</v>
      </c>
      <c r="AD480">
        <f>IF(A479=Emisiones_CO2_CO2eq_LA[[#This Row],[País]],IFERROR(Emisiones_CO2_CO2eq_LA[[#This Row],[Emisiones Fugitivas (kilotoneladas CO₂e)]]-AC479,0),0)</f>
        <v>0</v>
      </c>
      <c r="AE480" s="5">
        <f>IF(A479=Emisiones_CO2_CO2eq_LA[[#This Row],[País]],IFERROR(((Emisiones_CO2_CO2eq_LA[[#This Row],[Emisiones Fugitivas (kilotoneladas CO₂e)]]-AC479)/AC479)*100,0),0)</f>
        <v>0</v>
      </c>
      <c r="AF480" s="5">
        <v>0</v>
      </c>
      <c r="AG480">
        <v>2800</v>
      </c>
      <c r="AH480">
        <f>IF(A479=Emisiones_CO2_CO2eq_LA[[#This Row],[País]],IFERROR(Emisiones_CO2_CO2eq_LA[[#This Row],[Electricidad y Calor (kilotoneladas CO₂e)]]-AG479,0),0)</f>
        <v>-200</v>
      </c>
      <c r="AI480" s="5">
        <f>IF(A479=Emisiones_CO2_CO2eq_LA[[#This Row],[País]],IFERROR(((Emisiones_CO2_CO2eq_LA[[#This Row],[Electricidad y Calor (kilotoneladas CO₂e)]]-AG479)/AG479)*100,0),0)</f>
        <v>-6.666666666666667</v>
      </c>
      <c r="AJ480" s="5">
        <v>0.83582089552238803</v>
      </c>
    </row>
    <row r="481" spans="1:36" x14ac:dyDescent="0.25">
      <c r="A481" t="s">
        <v>370</v>
      </c>
      <c r="B481" t="s">
        <v>370</v>
      </c>
      <c r="C481" t="s">
        <v>371</v>
      </c>
      <c r="D481">
        <v>2010</v>
      </c>
      <c r="E481">
        <v>600</v>
      </c>
      <c r="F481">
        <f>IF(A480=Emisiones_CO2_CO2eq_LA[[#This Row],[País]],IFERROR(Emisiones_CO2_CO2eq_LA[[#This Row],[Edificios (kilotoneladas CO₂e)]]-E480,0),0)</f>
        <v>0</v>
      </c>
      <c r="G481" s="5">
        <f>IF(A480=Emisiones_CO2_CO2eq_LA[[#This Row],[País]],IFERROR(((Emisiones_CO2_CO2eq_LA[[#This Row],[Edificios (kilotoneladas CO₂e)]]-E480)/E480)*100,0),0)</f>
        <v>0</v>
      </c>
      <c r="H481" s="5">
        <v>0.178624590651979</v>
      </c>
      <c r="I481">
        <v>330</v>
      </c>
      <c r="J481">
        <f>IF(A480=Emisiones_CO2_CO2eq_LA[[#This Row],[País]],IFERROR(Emisiones_CO2_CO2eq_LA[[#This Row],[Industria (kilotoneladas CO₂e)]]-I480,0),0)</f>
        <v>-90</v>
      </c>
      <c r="K481" s="5">
        <f>IF(A480=Emisiones_CO2_CO2eq_LA[[#This Row],[País]],IFERROR(((Emisiones_CO2_CO2eq_LA[[#This Row],[Industria (kilotoneladas CO₂e)]]-I480)/I480)*100,0),0)</f>
        <v>-21.428571428571427</v>
      </c>
      <c r="L481" s="5">
        <v>9.8243524858588796E-2</v>
      </c>
      <c r="M481">
        <v>-19330</v>
      </c>
      <c r="N481">
        <f>IF(A480=Emisiones_CO2_CO2eq_LA[[#This Row],[País]],IFERROR(Emisiones_CO2_CO2eq_LA[[#This Row],[UCTUS (kilotoneladas CO₂e)]]-M480,0),0)</f>
        <v>-10</v>
      </c>
      <c r="O481" s="5">
        <f>IF(A480=Emisiones_CO2_CO2eq_LA[[#This Row],[País]],IFERROR(((Emisiones_CO2_CO2eq_LA[[#This Row],[UCTUS (kilotoneladas CO₂e)]]-M480)/M480)*100,0),0)</f>
        <v>5.1759834368530024E-2</v>
      </c>
      <c r="P481" s="5">
        <v>-5.7546888955046098</v>
      </c>
      <c r="Q481">
        <v>500</v>
      </c>
      <c r="R481">
        <f>IF(A480=Emisiones_CO2_CO2eq_LA[[#This Row],[País]],IFERROR(Emisiones_CO2_CO2eq_LA[[#This Row],[Otras Quemas de Combustible (kilotoneladas CO₂e)]]-Q480,0),0)</f>
        <v>0</v>
      </c>
      <c r="S481" s="5">
        <f>IF(A480=Emisiones_CO2_CO2eq_LA[[#This Row],[País]],IFERROR(((Emisiones_CO2_CO2eq_LA[[#This Row],[Otras Quemas de Combustible (kilotoneladas CO₂e)]]-Q480)/Q480)*100,0),0)</f>
        <v>0</v>
      </c>
      <c r="T481" s="5">
        <v>0.15</v>
      </c>
      <c r="U481">
        <v>3100</v>
      </c>
      <c r="V481">
        <f>IF(A480=Emisiones_CO2_CO2eq_LA[[#This Row],[País]],IFERROR(Emisiones_CO2_CO2eq_LA[[#This Row],[Transporte (kilotoneladas CO₂e)]]-U480,0),0)</f>
        <v>300</v>
      </c>
      <c r="W481" s="5">
        <f>IF(A480=Emisiones_CO2_CO2eq_LA[[#This Row],[País]],IFERROR(((Emisiones_CO2_CO2eq_LA[[#This Row],[Transporte (kilotoneladas CO₂e)]]-U480)/U480)*100,0),0)</f>
        <v>10.714285714285714</v>
      </c>
      <c r="X481" s="5">
        <v>0.92289371836856204</v>
      </c>
      <c r="Y481">
        <v>500</v>
      </c>
      <c r="Z481">
        <f>IF(A480=Emisiones_CO2_CO2eq_LA[[#This Row],[País]],IFERROR(Emisiones_CO2_CO2eq_LA[[#This Row],[Manufactura y Construcción (kilotoneladas CO₂e)]]-Y480,0),0)</f>
        <v>-100</v>
      </c>
      <c r="AA481" s="5">
        <f>IF(A480=Emisiones_CO2_CO2eq_LA[[#This Row],[País]],IFERROR(((Emisiones_CO2_CO2eq_LA[[#This Row],[Manufactura y Construcción (kilotoneladas CO₂e)]]-Y480)/Y480)*100,0),0)</f>
        <v>-16.666666666666664</v>
      </c>
      <c r="AB481" s="5">
        <v>0.148853825543316</v>
      </c>
      <c r="AC481">
        <v>0</v>
      </c>
      <c r="AD481">
        <f>IF(A480=Emisiones_CO2_CO2eq_LA[[#This Row],[País]],IFERROR(Emisiones_CO2_CO2eq_LA[[#This Row],[Emisiones Fugitivas (kilotoneladas CO₂e)]]-AC480,0),0)</f>
        <v>0</v>
      </c>
      <c r="AE481" s="5">
        <f>IF(A480=Emisiones_CO2_CO2eq_LA[[#This Row],[País]],IFERROR(((Emisiones_CO2_CO2eq_LA[[#This Row],[Emisiones Fugitivas (kilotoneladas CO₂e)]]-AC480)/AC480)*100,0),0)</f>
        <v>0</v>
      </c>
      <c r="AF481" s="5">
        <v>0</v>
      </c>
      <c r="AG481">
        <v>1200</v>
      </c>
      <c r="AH481">
        <f>IF(A480=Emisiones_CO2_CO2eq_LA[[#This Row],[País]],IFERROR(Emisiones_CO2_CO2eq_LA[[#This Row],[Electricidad y Calor (kilotoneladas CO₂e)]]-AG480,0),0)</f>
        <v>-1600</v>
      </c>
      <c r="AI481" s="5">
        <f>IF(A480=Emisiones_CO2_CO2eq_LA[[#This Row],[País]],IFERROR(((Emisiones_CO2_CO2eq_LA[[#This Row],[Electricidad y Calor (kilotoneladas CO₂e)]]-AG480)/AG480)*100,0),0)</f>
        <v>-57.142857142857139</v>
      </c>
      <c r="AJ481" s="5">
        <v>0.357249181303959</v>
      </c>
    </row>
    <row r="482" spans="1:36" x14ac:dyDescent="0.25">
      <c r="A482" t="s">
        <v>370</v>
      </c>
      <c r="B482" t="s">
        <v>370</v>
      </c>
      <c r="C482" t="s">
        <v>371</v>
      </c>
      <c r="D482">
        <v>2011</v>
      </c>
      <c r="E482">
        <v>600</v>
      </c>
      <c r="F482">
        <f>IF(A481=Emisiones_CO2_CO2eq_LA[[#This Row],[País]],IFERROR(Emisiones_CO2_CO2eq_LA[[#This Row],[Edificios (kilotoneladas CO₂e)]]-E481,0),0)</f>
        <v>0</v>
      </c>
      <c r="G482" s="5">
        <f>IF(A481=Emisiones_CO2_CO2eq_LA[[#This Row],[País]],IFERROR(((Emisiones_CO2_CO2eq_LA[[#This Row],[Edificios (kilotoneladas CO₂e)]]-E481)/E481)*100,0),0)</f>
        <v>0</v>
      </c>
      <c r="H482" s="5">
        <v>0.17809439002671401</v>
      </c>
      <c r="I482">
        <v>380</v>
      </c>
      <c r="J482">
        <f>IF(A481=Emisiones_CO2_CO2eq_LA[[#This Row],[País]],IFERROR(Emisiones_CO2_CO2eq_LA[[#This Row],[Industria (kilotoneladas CO₂e)]]-I481,0),0)</f>
        <v>50</v>
      </c>
      <c r="K482" s="5">
        <f>IF(A481=Emisiones_CO2_CO2eq_LA[[#This Row],[País]],IFERROR(((Emisiones_CO2_CO2eq_LA[[#This Row],[Industria (kilotoneladas CO₂e)]]-I481)/I481)*100,0),0)</f>
        <v>15.151515151515152</v>
      </c>
      <c r="L482" s="5">
        <v>0.11279311368358499</v>
      </c>
      <c r="M482">
        <v>-10490</v>
      </c>
      <c r="N482">
        <f>IF(A481=Emisiones_CO2_CO2eq_LA[[#This Row],[País]],IFERROR(Emisiones_CO2_CO2eq_LA[[#This Row],[UCTUS (kilotoneladas CO₂e)]]-M481,0),0)</f>
        <v>8840</v>
      </c>
      <c r="O482" s="5">
        <f>IF(A481=Emisiones_CO2_CO2eq_LA[[#This Row],[País]],IFERROR(((Emisiones_CO2_CO2eq_LA[[#This Row],[UCTUS (kilotoneladas CO₂e)]]-M481)/M481)*100,0),0)</f>
        <v>-45.732022762545263</v>
      </c>
      <c r="P482" s="5">
        <v>-3.1136835856337099</v>
      </c>
      <c r="Q482">
        <v>500</v>
      </c>
      <c r="R482">
        <f>IF(A481=Emisiones_CO2_CO2eq_LA[[#This Row],[País]],IFERROR(Emisiones_CO2_CO2eq_LA[[#This Row],[Otras Quemas de Combustible (kilotoneladas CO₂e)]]-Q481,0),0)</f>
        <v>0</v>
      </c>
      <c r="S482" s="5">
        <f>IF(A481=Emisiones_CO2_CO2eq_LA[[#This Row],[País]],IFERROR(((Emisiones_CO2_CO2eq_LA[[#This Row],[Otras Quemas de Combustible (kilotoneladas CO₂e)]]-Q481)/Q481)*100,0),0)</f>
        <v>0</v>
      </c>
      <c r="T482" s="5">
        <v>0.15</v>
      </c>
      <c r="U482">
        <v>3200</v>
      </c>
      <c r="V482">
        <f>IF(A481=Emisiones_CO2_CO2eq_LA[[#This Row],[País]],IFERROR(Emisiones_CO2_CO2eq_LA[[#This Row],[Transporte (kilotoneladas CO₂e)]]-U481,0),0)</f>
        <v>100</v>
      </c>
      <c r="W482" s="5">
        <f>IF(A481=Emisiones_CO2_CO2eq_LA[[#This Row],[País]],IFERROR(((Emisiones_CO2_CO2eq_LA[[#This Row],[Transporte (kilotoneladas CO₂e)]]-U481)/U481)*100,0),0)</f>
        <v>3.225806451612903</v>
      </c>
      <c r="X482" s="5">
        <v>0.94983674680914199</v>
      </c>
      <c r="Y482">
        <v>600</v>
      </c>
      <c r="Z482">
        <f>IF(A481=Emisiones_CO2_CO2eq_LA[[#This Row],[País]],IFERROR(Emisiones_CO2_CO2eq_LA[[#This Row],[Manufactura y Construcción (kilotoneladas CO₂e)]]-Y481,0),0)</f>
        <v>100</v>
      </c>
      <c r="AA482" s="5">
        <f>IF(A481=Emisiones_CO2_CO2eq_LA[[#This Row],[País]],IFERROR(((Emisiones_CO2_CO2eq_LA[[#This Row],[Manufactura y Construcción (kilotoneladas CO₂e)]]-Y481)/Y481)*100,0),0)</f>
        <v>20</v>
      </c>
      <c r="AB482" s="5">
        <v>0.17809439002671401</v>
      </c>
      <c r="AC482">
        <v>0</v>
      </c>
      <c r="AD482">
        <f>IF(A481=Emisiones_CO2_CO2eq_LA[[#This Row],[País]],IFERROR(Emisiones_CO2_CO2eq_LA[[#This Row],[Emisiones Fugitivas (kilotoneladas CO₂e)]]-AC481,0),0)</f>
        <v>0</v>
      </c>
      <c r="AE482" s="5">
        <f>IF(A481=Emisiones_CO2_CO2eq_LA[[#This Row],[País]],IFERROR(((Emisiones_CO2_CO2eq_LA[[#This Row],[Emisiones Fugitivas (kilotoneladas CO₂e)]]-AC481)/AC481)*100,0),0)</f>
        <v>0</v>
      </c>
      <c r="AF482" s="5">
        <v>0</v>
      </c>
      <c r="AG482">
        <v>2200</v>
      </c>
      <c r="AH482">
        <f>IF(A481=Emisiones_CO2_CO2eq_LA[[#This Row],[País]],IFERROR(Emisiones_CO2_CO2eq_LA[[#This Row],[Electricidad y Calor (kilotoneladas CO₂e)]]-AG481,0),0)</f>
        <v>1000</v>
      </c>
      <c r="AI482" s="5">
        <f>IF(A481=Emisiones_CO2_CO2eq_LA[[#This Row],[País]],IFERROR(((Emisiones_CO2_CO2eq_LA[[#This Row],[Electricidad y Calor (kilotoneladas CO₂e)]]-AG481)/AG481)*100,0),0)</f>
        <v>83.333333333333343</v>
      </c>
      <c r="AJ482" s="5">
        <v>0.653012763431285</v>
      </c>
    </row>
    <row r="483" spans="1:36" x14ac:dyDescent="0.25">
      <c r="A483" t="s">
        <v>370</v>
      </c>
      <c r="B483" t="s">
        <v>370</v>
      </c>
      <c r="C483" t="s">
        <v>371</v>
      </c>
      <c r="D483">
        <v>2012</v>
      </c>
      <c r="E483">
        <v>600</v>
      </c>
      <c r="F483">
        <f>IF(A482=Emisiones_CO2_CO2eq_LA[[#This Row],[País]],IFERROR(Emisiones_CO2_CO2eq_LA[[#This Row],[Edificios (kilotoneladas CO₂e)]]-E482,0),0)</f>
        <v>0</v>
      </c>
      <c r="G483" s="5">
        <f>IF(A482=Emisiones_CO2_CO2eq_LA[[#This Row],[País]],IFERROR(((Emisiones_CO2_CO2eq_LA[[#This Row],[Edificios (kilotoneladas CO₂e)]]-E482)/E482)*100,0),0)</f>
        <v>0</v>
      </c>
      <c r="H483" s="5">
        <v>0.17756732761171901</v>
      </c>
      <c r="I483">
        <v>340</v>
      </c>
      <c r="J483">
        <f>IF(A482=Emisiones_CO2_CO2eq_LA[[#This Row],[País]],IFERROR(Emisiones_CO2_CO2eq_LA[[#This Row],[Industria (kilotoneladas CO₂e)]]-I482,0),0)</f>
        <v>-40</v>
      </c>
      <c r="K483" s="5">
        <f>IF(A482=Emisiones_CO2_CO2eq_LA[[#This Row],[País]],IFERROR(((Emisiones_CO2_CO2eq_LA[[#This Row],[Industria (kilotoneladas CO₂e)]]-I482)/I482)*100,0),0)</f>
        <v>-10.526315789473683</v>
      </c>
      <c r="L483" s="5">
        <v>0.100621485646641</v>
      </c>
      <c r="M483">
        <v>-10520</v>
      </c>
      <c r="N483">
        <f>IF(A482=Emisiones_CO2_CO2eq_LA[[#This Row],[País]],IFERROR(Emisiones_CO2_CO2eq_LA[[#This Row],[UCTUS (kilotoneladas CO₂e)]]-M482,0),0)</f>
        <v>-30</v>
      </c>
      <c r="O483" s="5">
        <f>IF(A482=Emisiones_CO2_CO2eq_LA[[#This Row],[País]],IFERROR(((Emisiones_CO2_CO2eq_LA[[#This Row],[UCTUS (kilotoneladas CO₂e)]]-M482)/M482)*100,0),0)</f>
        <v>0.2859866539561487</v>
      </c>
      <c r="P483" s="5">
        <v>-3.1133471441254801</v>
      </c>
      <c r="Q483">
        <v>500</v>
      </c>
      <c r="R483">
        <f>IF(A482=Emisiones_CO2_CO2eq_LA[[#This Row],[País]],IFERROR(Emisiones_CO2_CO2eq_LA[[#This Row],[Otras Quemas de Combustible (kilotoneladas CO₂e)]]-Q482,0),0)</f>
        <v>0</v>
      </c>
      <c r="S483" s="5">
        <f>IF(A482=Emisiones_CO2_CO2eq_LA[[#This Row],[País]],IFERROR(((Emisiones_CO2_CO2eq_LA[[#This Row],[Otras Quemas de Combustible (kilotoneladas CO₂e)]]-Q482)/Q482)*100,0),0)</f>
        <v>0</v>
      </c>
      <c r="T483" s="5">
        <v>0.15</v>
      </c>
      <c r="U483">
        <v>3300</v>
      </c>
      <c r="V483">
        <f>IF(A482=Emisiones_CO2_CO2eq_LA[[#This Row],[País]],IFERROR(Emisiones_CO2_CO2eq_LA[[#This Row],[Transporte (kilotoneladas CO₂e)]]-U482,0),0)</f>
        <v>100</v>
      </c>
      <c r="W483" s="5">
        <f>IF(A482=Emisiones_CO2_CO2eq_LA[[#This Row],[País]],IFERROR(((Emisiones_CO2_CO2eq_LA[[#This Row],[Transporte (kilotoneladas CO₂e)]]-U482)/U482)*100,0),0)</f>
        <v>3.125</v>
      </c>
      <c r="X483" s="5">
        <v>0.97662030186445603</v>
      </c>
      <c r="Y483">
        <v>600</v>
      </c>
      <c r="Z483">
        <f>IF(A482=Emisiones_CO2_CO2eq_LA[[#This Row],[País]],IFERROR(Emisiones_CO2_CO2eq_LA[[#This Row],[Manufactura y Construcción (kilotoneladas CO₂e)]]-Y482,0),0)</f>
        <v>0</v>
      </c>
      <c r="AA483" s="5">
        <f>IF(A482=Emisiones_CO2_CO2eq_LA[[#This Row],[País]],IFERROR(((Emisiones_CO2_CO2eq_LA[[#This Row],[Manufactura y Construcción (kilotoneladas CO₂e)]]-Y482)/Y482)*100,0),0)</f>
        <v>0</v>
      </c>
      <c r="AB483" s="5">
        <v>0.17756732761171901</v>
      </c>
      <c r="AC483">
        <v>0</v>
      </c>
      <c r="AD483">
        <f>IF(A482=Emisiones_CO2_CO2eq_LA[[#This Row],[País]],IFERROR(Emisiones_CO2_CO2eq_LA[[#This Row],[Emisiones Fugitivas (kilotoneladas CO₂e)]]-AC482,0),0)</f>
        <v>0</v>
      </c>
      <c r="AE483" s="5">
        <f>IF(A482=Emisiones_CO2_CO2eq_LA[[#This Row],[País]],IFERROR(((Emisiones_CO2_CO2eq_LA[[#This Row],[Emisiones Fugitivas (kilotoneladas CO₂e)]]-AC482)/AC482)*100,0),0)</f>
        <v>0</v>
      </c>
      <c r="AF483" s="5">
        <v>0</v>
      </c>
      <c r="AG483">
        <v>3200</v>
      </c>
      <c r="AH483">
        <f>IF(A482=Emisiones_CO2_CO2eq_LA[[#This Row],[País]],IFERROR(Emisiones_CO2_CO2eq_LA[[#This Row],[Electricidad y Calor (kilotoneladas CO₂e)]]-AG482,0),0)</f>
        <v>1000</v>
      </c>
      <c r="AI483" s="5">
        <f>IF(A482=Emisiones_CO2_CO2eq_LA[[#This Row],[País]],IFERROR(((Emisiones_CO2_CO2eq_LA[[#This Row],[Electricidad y Calor (kilotoneladas CO₂e)]]-AG482)/AG482)*100,0),0)</f>
        <v>45.454545454545453</v>
      </c>
      <c r="AJ483" s="5">
        <v>0.94702574726250299</v>
      </c>
    </row>
    <row r="484" spans="1:36" x14ac:dyDescent="0.25">
      <c r="A484" t="s">
        <v>370</v>
      </c>
      <c r="B484" t="s">
        <v>370</v>
      </c>
      <c r="C484" t="s">
        <v>371</v>
      </c>
      <c r="D484">
        <v>2013</v>
      </c>
      <c r="E484">
        <v>500</v>
      </c>
      <c r="F484">
        <f>IF(A483=Emisiones_CO2_CO2eq_LA[[#This Row],[País]],IFERROR(Emisiones_CO2_CO2eq_LA[[#This Row],[Edificios (kilotoneladas CO₂e)]]-E483,0),0)</f>
        <v>-100</v>
      </c>
      <c r="G484" s="5">
        <f>IF(A483=Emisiones_CO2_CO2eq_LA[[#This Row],[País]],IFERROR(((Emisiones_CO2_CO2eq_LA[[#This Row],[Edificios (kilotoneladas CO₂e)]]-E483)/E483)*100,0),0)</f>
        <v>-16.666666666666664</v>
      </c>
      <c r="H484" s="5">
        <v>0.14753614635585699</v>
      </c>
      <c r="I484">
        <v>330</v>
      </c>
      <c r="J484">
        <f>IF(A483=Emisiones_CO2_CO2eq_LA[[#This Row],[País]],IFERROR(Emisiones_CO2_CO2eq_LA[[#This Row],[Industria (kilotoneladas CO₂e)]]-I483,0),0)</f>
        <v>-10</v>
      </c>
      <c r="K484" s="5">
        <f>IF(A483=Emisiones_CO2_CO2eq_LA[[#This Row],[País]],IFERROR(((Emisiones_CO2_CO2eq_LA[[#This Row],[Industria (kilotoneladas CO₂e)]]-I483)/I483)*100,0),0)</f>
        <v>-2.9411764705882351</v>
      </c>
      <c r="L484" s="5">
        <v>9.7373856594865693E-2</v>
      </c>
      <c r="M484">
        <v>-10520</v>
      </c>
      <c r="N484">
        <f>IF(A483=Emisiones_CO2_CO2eq_LA[[#This Row],[País]],IFERROR(Emisiones_CO2_CO2eq_LA[[#This Row],[UCTUS (kilotoneladas CO₂e)]]-M483,0),0)</f>
        <v>0</v>
      </c>
      <c r="O484" s="5">
        <f>IF(A483=Emisiones_CO2_CO2eq_LA[[#This Row],[País]],IFERROR(((Emisiones_CO2_CO2eq_LA[[#This Row],[UCTUS (kilotoneladas CO₂e)]]-M483)/M483)*100,0),0)</f>
        <v>0</v>
      </c>
      <c r="P484" s="5">
        <v>-3.1041605193272299</v>
      </c>
      <c r="Q484">
        <v>600</v>
      </c>
      <c r="R484">
        <f>IF(A483=Emisiones_CO2_CO2eq_LA[[#This Row],[País]],IFERROR(Emisiones_CO2_CO2eq_LA[[#This Row],[Otras Quemas de Combustible (kilotoneladas CO₂e)]]-Q483,0),0)</f>
        <v>100</v>
      </c>
      <c r="S484" s="5">
        <f>IF(A483=Emisiones_CO2_CO2eq_LA[[#This Row],[País]],IFERROR(((Emisiones_CO2_CO2eq_LA[[#This Row],[Otras Quemas de Combustible (kilotoneladas CO₂e)]]-Q483)/Q483)*100,0),0)</f>
        <v>20</v>
      </c>
      <c r="T484" s="5">
        <v>0.18</v>
      </c>
      <c r="U484">
        <v>3500</v>
      </c>
      <c r="V484">
        <f>IF(A483=Emisiones_CO2_CO2eq_LA[[#This Row],[País]],IFERROR(Emisiones_CO2_CO2eq_LA[[#This Row],[Transporte (kilotoneladas CO₂e)]]-U483,0),0)</f>
        <v>200</v>
      </c>
      <c r="W484" s="5">
        <f>IF(A483=Emisiones_CO2_CO2eq_LA[[#This Row],[País]],IFERROR(((Emisiones_CO2_CO2eq_LA[[#This Row],[Transporte (kilotoneladas CO₂e)]]-U483)/U483)*100,0),0)</f>
        <v>6.0606060606060606</v>
      </c>
      <c r="X484" s="5">
        <v>1.0327530244909999</v>
      </c>
      <c r="Y484">
        <v>700</v>
      </c>
      <c r="Z484">
        <f>IF(A483=Emisiones_CO2_CO2eq_LA[[#This Row],[País]],IFERROR(Emisiones_CO2_CO2eq_LA[[#This Row],[Manufactura y Construcción (kilotoneladas CO₂e)]]-Y483,0),0)</f>
        <v>100</v>
      </c>
      <c r="AA484" s="5">
        <f>IF(A483=Emisiones_CO2_CO2eq_LA[[#This Row],[País]],IFERROR(((Emisiones_CO2_CO2eq_LA[[#This Row],[Manufactura y Construcción (kilotoneladas CO₂e)]]-Y483)/Y483)*100,0),0)</f>
        <v>16.666666666666664</v>
      </c>
      <c r="AB484" s="5">
        <v>0.20655060489820001</v>
      </c>
      <c r="AC484">
        <v>0</v>
      </c>
      <c r="AD484">
        <f>IF(A483=Emisiones_CO2_CO2eq_LA[[#This Row],[País]],IFERROR(Emisiones_CO2_CO2eq_LA[[#This Row],[Emisiones Fugitivas (kilotoneladas CO₂e)]]-AC483,0),0)</f>
        <v>0</v>
      </c>
      <c r="AE484" s="5">
        <f>IF(A483=Emisiones_CO2_CO2eq_LA[[#This Row],[País]],IFERROR(((Emisiones_CO2_CO2eq_LA[[#This Row],[Emisiones Fugitivas (kilotoneladas CO₂e)]]-AC483)/AC483)*100,0),0)</f>
        <v>0</v>
      </c>
      <c r="AF484" s="5">
        <v>0</v>
      </c>
      <c r="AG484">
        <v>1800</v>
      </c>
      <c r="AH484">
        <f>IF(A483=Emisiones_CO2_CO2eq_LA[[#This Row],[País]],IFERROR(Emisiones_CO2_CO2eq_LA[[#This Row],[Electricidad y Calor (kilotoneladas CO₂e)]]-AG483,0),0)</f>
        <v>-1400</v>
      </c>
      <c r="AI484" s="5">
        <f>IF(A483=Emisiones_CO2_CO2eq_LA[[#This Row],[País]],IFERROR(((Emisiones_CO2_CO2eq_LA[[#This Row],[Electricidad y Calor (kilotoneladas CO₂e)]]-AG483)/AG483)*100,0),0)</f>
        <v>-43.75</v>
      </c>
      <c r="AJ484" s="5">
        <v>0.53113012688108496</v>
      </c>
    </row>
    <row r="485" spans="1:36" x14ac:dyDescent="0.25">
      <c r="A485" t="s">
        <v>370</v>
      </c>
      <c r="B485" t="s">
        <v>370</v>
      </c>
      <c r="C485" t="s">
        <v>371</v>
      </c>
      <c r="D485">
        <v>2014</v>
      </c>
      <c r="E485">
        <v>500</v>
      </c>
      <c r="F485">
        <f>IF(A484=Emisiones_CO2_CO2eq_LA[[#This Row],[País]],IFERROR(Emisiones_CO2_CO2eq_LA[[#This Row],[Edificios (kilotoneladas CO₂e)]]-E484,0),0)</f>
        <v>0</v>
      </c>
      <c r="G485" s="5">
        <f>IF(A484=Emisiones_CO2_CO2eq_LA[[#This Row],[País]],IFERROR(((Emisiones_CO2_CO2eq_LA[[#This Row],[Edificios (kilotoneladas CO₂e)]]-E484)/E484)*100,0),0)</f>
        <v>0</v>
      </c>
      <c r="H485" s="5">
        <v>0.14705882352941099</v>
      </c>
      <c r="I485">
        <v>320</v>
      </c>
      <c r="J485">
        <f>IF(A484=Emisiones_CO2_CO2eq_LA[[#This Row],[País]],IFERROR(Emisiones_CO2_CO2eq_LA[[#This Row],[Industria (kilotoneladas CO₂e)]]-I484,0),0)</f>
        <v>-10</v>
      </c>
      <c r="K485" s="5">
        <f>IF(A484=Emisiones_CO2_CO2eq_LA[[#This Row],[País]],IFERROR(((Emisiones_CO2_CO2eq_LA[[#This Row],[Industria (kilotoneladas CO₂e)]]-I484)/I484)*100,0),0)</f>
        <v>-3.0303030303030303</v>
      </c>
      <c r="L485" s="5">
        <v>9.41176470588235E-2</v>
      </c>
      <c r="M485">
        <v>-10530</v>
      </c>
      <c r="N485">
        <f>IF(A484=Emisiones_CO2_CO2eq_LA[[#This Row],[País]],IFERROR(Emisiones_CO2_CO2eq_LA[[#This Row],[UCTUS (kilotoneladas CO₂e)]]-M484,0),0)</f>
        <v>-10</v>
      </c>
      <c r="O485" s="5">
        <f>IF(A484=Emisiones_CO2_CO2eq_LA[[#This Row],[País]],IFERROR(((Emisiones_CO2_CO2eq_LA[[#This Row],[UCTUS (kilotoneladas CO₂e)]]-M484)/M484)*100,0),0)</f>
        <v>9.5057034220532313E-2</v>
      </c>
      <c r="P485" s="5">
        <v>-3.0970588235294101</v>
      </c>
      <c r="Q485">
        <v>500</v>
      </c>
      <c r="R485">
        <f>IF(A484=Emisiones_CO2_CO2eq_LA[[#This Row],[País]],IFERROR(Emisiones_CO2_CO2eq_LA[[#This Row],[Otras Quemas de Combustible (kilotoneladas CO₂e)]]-Q484,0),0)</f>
        <v>-100</v>
      </c>
      <c r="S485" s="5">
        <f>IF(A484=Emisiones_CO2_CO2eq_LA[[#This Row],[País]],IFERROR(((Emisiones_CO2_CO2eq_LA[[#This Row],[Otras Quemas de Combustible (kilotoneladas CO₂e)]]-Q484)/Q484)*100,0),0)</f>
        <v>-16.666666666666664</v>
      </c>
      <c r="T485" s="5">
        <v>0.15</v>
      </c>
      <c r="U485">
        <v>3500</v>
      </c>
      <c r="V485">
        <f>IF(A484=Emisiones_CO2_CO2eq_LA[[#This Row],[País]],IFERROR(Emisiones_CO2_CO2eq_LA[[#This Row],[Transporte (kilotoneladas CO₂e)]]-U484,0),0)</f>
        <v>0</v>
      </c>
      <c r="W485" s="5">
        <f>IF(A484=Emisiones_CO2_CO2eq_LA[[#This Row],[País]],IFERROR(((Emisiones_CO2_CO2eq_LA[[#This Row],[Transporte (kilotoneladas CO₂e)]]-U484)/U484)*100,0),0)</f>
        <v>0</v>
      </c>
      <c r="X485" s="5">
        <v>1.02941176470588</v>
      </c>
      <c r="Y485">
        <v>800</v>
      </c>
      <c r="Z485">
        <f>IF(A484=Emisiones_CO2_CO2eq_LA[[#This Row],[País]],IFERROR(Emisiones_CO2_CO2eq_LA[[#This Row],[Manufactura y Construcción (kilotoneladas CO₂e)]]-Y484,0),0)</f>
        <v>100</v>
      </c>
      <c r="AA485" s="5">
        <f>IF(A484=Emisiones_CO2_CO2eq_LA[[#This Row],[País]],IFERROR(((Emisiones_CO2_CO2eq_LA[[#This Row],[Manufactura y Construcción (kilotoneladas CO₂e)]]-Y484)/Y484)*100,0),0)</f>
        <v>14.285714285714285</v>
      </c>
      <c r="AB485" s="5">
        <v>0.23529411764705799</v>
      </c>
      <c r="AC485">
        <v>0</v>
      </c>
      <c r="AD485">
        <f>IF(A484=Emisiones_CO2_CO2eq_LA[[#This Row],[País]],IFERROR(Emisiones_CO2_CO2eq_LA[[#This Row],[Emisiones Fugitivas (kilotoneladas CO₂e)]]-AC484,0),0)</f>
        <v>0</v>
      </c>
      <c r="AE485" s="5">
        <f>IF(A484=Emisiones_CO2_CO2eq_LA[[#This Row],[País]],IFERROR(((Emisiones_CO2_CO2eq_LA[[#This Row],[Emisiones Fugitivas (kilotoneladas CO₂e)]]-AC484)/AC484)*100,0),0)</f>
        <v>0</v>
      </c>
      <c r="AF485" s="5">
        <v>0</v>
      </c>
      <c r="AG485">
        <v>900</v>
      </c>
      <c r="AH485">
        <f>IF(A484=Emisiones_CO2_CO2eq_LA[[#This Row],[País]],IFERROR(Emisiones_CO2_CO2eq_LA[[#This Row],[Electricidad y Calor (kilotoneladas CO₂e)]]-AG484,0),0)</f>
        <v>-900</v>
      </c>
      <c r="AI485" s="5">
        <f>IF(A484=Emisiones_CO2_CO2eq_LA[[#This Row],[País]],IFERROR(((Emisiones_CO2_CO2eq_LA[[#This Row],[Electricidad y Calor (kilotoneladas CO₂e)]]-AG484)/AG484)*100,0),0)</f>
        <v>-50</v>
      </c>
      <c r="AJ485" s="5">
        <v>0.26470588235294101</v>
      </c>
    </row>
    <row r="486" spans="1:36" x14ac:dyDescent="0.25">
      <c r="A486" t="s">
        <v>370</v>
      </c>
      <c r="B486" t="s">
        <v>370</v>
      </c>
      <c r="C486" t="s">
        <v>371</v>
      </c>
      <c r="D486">
        <v>2015</v>
      </c>
      <c r="E486">
        <v>500</v>
      </c>
      <c r="F486">
        <f>IF(A485=Emisiones_CO2_CO2eq_LA[[#This Row],[País]],IFERROR(Emisiones_CO2_CO2eq_LA[[#This Row],[Edificios (kilotoneladas CO₂e)]]-E485,0),0)</f>
        <v>0</v>
      </c>
      <c r="G486" s="5">
        <f>IF(A485=Emisiones_CO2_CO2eq_LA[[#This Row],[País]],IFERROR(((Emisiones_CO2_CO2eq_LA[[#This Row],[Edificios (kilotoneladas CO₂e)]]-E485)/E485)*100,0),0)</f>
        <v>0</v>
      </c>
      <c r="H486" s="5">
        <v>0.14654161781946001</v>
      </c>
      <c r="I486">
        <v>290</v>
      </c>
      <c r="J486">
        <f>IF(A485=Emisiones_CO2_CO2eq_LA[[#This Row],[País]],IFERROR(Emisiones_CO2_CO2eq_LA[[#This Row],[Industria (kilotoneladas CO₂e)]]-I485,0),0)</f>
        <v>-30</v>
      </c>
      <c r="K486" s="5">
        <f>IF(A485=Emisiones_CO2_CO2eq_LA[[#This Row],[País]],IFERROR(((Emisiones_CO2_CO2eq_LA[[#This Row],[Industria (kilotoneladas CO₂e)]]-I485)/I485)*100,0),0)</f>
        <v>-9.375</v>
      </c>
      <c r="L486" s="5">
        <v>8.4994138335287198E-2</v>
      </c>
      <c r="M486">
        <v>-10520</v>
      </c>
      <c r="N486">
        <f>IF(A485=Emisiones_CO2_CO2eq_LA[[#This Row],[País]],IFERROR(Emisiones_CO2_CO2eq_LA[[#This Row],[UCTUS (kilotoneladas CO₂e)]]-M485,0),0)</f>
        <v>10</v>
      </c>
      <c r="O486" s="5">
        <f>IF(A485=Emisiones_CO2_CO2eq_LA[[#This Row],[País]],IFERROR(((Emisiones_CO2_CO2eq_LA[[#This Row],[UCTUS (kilotoneladas CO₂e)]]-M485)/M485)*100,0),0)</f>
        <v>-9.4966761633428307E-2</v>
      </c>
      <c r="P486" s="5">
        <v>-3.0832356389214501</v>
      </c>
      <c r="Q486">
        <v>400</v>
      </c>
      <c r="R486">
        <f>IF(A485=Emisiones_CO2_CO2eq_LA[[#This Row],[País]],IFERROR(Emisiones_CO2_CO2eq_LA[[#This Row],[Otras Quemas de Combustible (kilotoneladas CO₂e)]]-Q485,0),0)</f>
        <v>-100</v>
      </c>
      <c r="S486" s="5">
        <f>IF(A485=Emisiones_CO2_CO2eq_LA[[#This Row],[País]],IFERROR(((Emisiones_CO2_CO2eq_LA[[#This Row],[Otras Quemas de Combustible (kilotoneladas CO₂e)]]-Q485)/Q485)*100,0),0)</f>
        <v>-20</v>
      </c>
      <c r="T486" s="5">
        <v>0.12</v>
      </c>
      <c r="U486">
        <v>3500</v>
      </c>
      <c r="V486">
        <f>IF(A485=Emisiones_CO2_CO2eq_LA[[#This Row],[País]],IFERROR(Emisiones_CO2_CO2eq_LA[[#This Row],[Transporte (kilotoneladas CO₂e)]]-U485,0),0)</f>
        <v>0</v>
      </c>
      <c r="W486" s="5">
        <f>IF(A485=Emisiones_CO2_CO2eq_LA[[#This Row],[País]],IFERROR(((Emisiones_CO2_CO2eq_LA[[#This Row],[Transporte (kilotoneladas CO₂e)]]-U485)/U485)*100,0),0)</f>
        <v>0</v>
      </c>
      <c r="X486" s="5">
        <v>1.02579132473622</v>
      </c>
      <c r="Y486">
        <v>800</v>
      </c>
      <c r="Z486">
        <f>IF(A485=Emisiones_CO2_CO2eq_LA[[#This Row],[País]],IFERROR(Emisiones_CO2_CO2eq_LA[[#This Row],[Manufactura y Construcción (kilotoneladas CO₂e)]]-Y485,0),0)</f>
        <v>0</v>
      </c>
      <c r="AA486" s="5">
        <f>IF(A485=Emisiones_CO2_CO2eq_LA[[#This Row],[País]],IFERROR(((Emisiones_CO2_CO2eq_LA[[#This Row],[Manufactura y Construcción (kilotoneladas CO₂e)]]-Y485)/Y485)*100,0),0)</f>
        <v>0</v>
      </c>
      <c r="AB486" s="5">
        <v>0.234466588511137</v>
      </c>
      <c r="AC486">
        <v>0</v>
      </c>
      <c r="AD486">
        <f>IF(A485=Emisiones_CO2_CO2eq_LA[[#This Row],[País]],IFERROR(Emisiones_CO2_CO2eq_LA[[#This Row],[Emisiones Fugitivas (kilotoneladas CO₂e)]]-AC485,0),0)</f>
        <v>0</v>
      </c>
      <c r="AE486" s="5">
        <f>IF(A485=Emisiones_CO2_CO2eq_LA[[#This Row],[País]],IFERROR(((Emisiones_CO2_CO2eq_LA[[#This Row],[Emisiones Fugitivas (kilotoneladas CO₂e)]]-AC485)/AC485)*100,0),0)</f>
        <v>0</v>
      </c>
      <c r="AF486" s="5">
        <v>0</v>
      </c>
      <c r="AG486">
        <v>1100</v>
      </c>
      <c r="AH486">
        <f>IF(A485=Emisiones_CO2_CO2eq_LA[[#This Row],[País]],IFERROR(Emisiones_CO2_CO2eq_LA[[#This Row],[Electricidad y Calor (kilotoneladas CO₂e)]]-AG485,0),0)</f>
        <v>200</v>
      </c>
      <c r="AI486" s="5">
        <f>IF(A485=Emisiones_CO2_CO2eq_LA[[#This Row],[País]],IFERROR(((Emisiones_CO2_CO2eq_LA[[#This Row],[Electricidad y Calor (kilotoneladas CO₂e)]]-AG485)/AG485)*100,0),0)</f>
        <v>22.222222222222221</v>
      </c>
      <c r="AJ486" s="5">
        <v>0.32239155920281298</v>
      </c>
    </row>
    <row r="487" spans="1:36" x14ac:dyDescent="0.25">
      <c r="A487" t="s">
        <v>370</v>
      </c>
      <c r="B487" t="s">
        <v>370</v>
      </c>
      <c r="C487" t="s">
        <v>371</v>
      </c>
      <c r="D487">
        <v>2016</v>
      </c>
      <c r="E487">
        <v>600</v>
      </c>
      <c r="F487">
        <f>IF(A486=Emisiones_CO2_CO2eq_LA[[#This Row],[País]],IFERROR(Emisiones_CO2_CO2eq_LA[[#This Row],[Edificios (kilotoneladas CO₂e)]]-E486,0),0)</f>
        <v>100</v>
      </c>
      <c r="G487" s="5">
        <f>IF(A486=Emisiones_CO2_CO2eq_LA[[#This Row],[País]],IFERROR(((Emisiones_CO2_CO2eq_LA[[#This Row],[Edificios (kilotoneladas CO₂e)]]-E486)/E486)*100,0),0)</f>
        <v>20</v>
      </c>
      <c r="H487" s="5">
        <v>0.17523364485981299</v>
      </c>
      <c r="I487">
        <v>290</v>
      </c>
      <c r="J487">
        <f>IF(A486=Emisiones_CO2_CO2eq_LA[[#This Row],[País]],IFERROR(Emisiones_CO2_CO2eq_LA[[#This Row],[Industria (kilotoneladas CO₂e)]]-I486,0),0)</f>
        <v>0</v>
      </c>
      <c r="K487" s="5">
        <f>IF(A486=Emisiones_CO2_CO2eq_LA[[#This Row],[País]],IFERROR(((Emisiones_CO2_CO2eq_LA[[#This Row],[Industria (kilotoneladas CO₂e)]]-I486)/I486)*100,0),0)</f>
        <v>0</v>
      </c>
      <c r="L487" s="5">
        <v>8.4696261682242896E-2</v>
      </c>
      <c r="M487">
        <v>-10520</v>
      </c>
      <c r="N487">
        <f>IF(A486=Emisiones_CO2_CO2eq_LA[[#This Row],[País]],IFERROR(Emisiones_CO2_CO2eq_LA[[#This Row],[UCTUS (kilotoneladas CO₂e)]]-M486,0),0)</f>
        <v>0</v>
      </c>
      <c r="O487" s="5">
        <f>IF(A486=Emisiones_CO2_CO2eq_LA[[#This Row],[País]],IFERROR(((Emisiones_CO2_CO2eq_LA[[#This Row],[UCTUS (kilotoneladas CO₂e)]]-M486)/M486)*100,0),0)</f>
        <v>0</v>
      </c>
      <c r="P487" s="5">
        <v>-3.0724299065420499</v>
      </c>
      <c r="Q487">
        <v>400</v>
      </c>
      <c r="R487">
        <f>IF(A486=Emisiones_CO2_CO2eq_LA[[#This Row],[País]],IFERROR(Emisiones_CO2_CO2eq_LA[[#This Row],[Otras Quemas de Combustible (kilotoneladas CO₂e)]]-Q486,0),0)</f>
        <v>0</v>
      </c>
      <c r="S487" s="5">
        <f>IF(A486=Emisiones_CO2_CO2eq_LA[[#This Row],[País]],IFERROR(((Emisiones_CO2_CO2eq_LA[[#This Row],[Otras Quemas de Combustible (kilotoneladas CO₂e)]]-Q486)/Q486)*100,0),0)</f>
        <v>0</v>
      </c>
      <c r="T487" s="5">
        <v>0.12</v>
      </c>
      <c r="U487">
        <v>3600</v>
      </c>
      <c r="V487">
        <f>IF(A486=Emisiones_CO2_CO2eq_LA[[#This Row],[País]],IFERROR(Emisiones_CO2_CO2eq_LA[[#This Row],[Transporte (kilotoneladas CO₂e)]]-U486,0),0)</f>
        <v>100</v>
      </c>
      <c r="W487" s="5">
        <f>IF(A486=Emisiones_CO2_CO2eq_LA[[#This Row],[País]],IFERROR(((Emisiones_CO2_CO2eq_LA[[#This Row],[Transporte (kilotoneladas CO₂e)]]-U486)/U486)*100,0),0)</f>
        <v>2.8571428571428572</v>
      </c>
      <c r="X487" s="5">
        <v>1.05140186915887</v>
      </c>
      <c r="Y487">
        <v>800</v>
      </c>
      <c r="Z487">
        <f>IF(A486=Emisiones_CO2_CO2eq_LA[[#This Row],[País]],IFERROR(Emisiones_CO2_CO2eq_LA[[#This Row],[Manufactura y Construcción (kilotoneladas CO₂e)]]-Y486,0),0)</f>
        <v>0</v>
      </c>
      <c r="AA487" s="5">
        <f>IF(A486=Emisiones_CO2_CO2eq_LA[[#This Row],[País]],IFERROR(((Emisiones_CO2_CO2eq_LA[[#This Row],[Manufactura y Construcción (kilotoneladas CO₂e)]]-Y486)/Y486)*100,0),0)</f>
        <v>0</v>
      </c>
      <c r="AB487" s="5">
        <v>0.233644859813084</v>
      </c>
      <c r="AC487">
        <v>0</v>
      </c>
      <c r="AD487">
        <f>IF(A486=Emisiones_CO2_CO2eq_LA[[#This Row],[País]],IFERROR(Emisiones_CO2_CO2eq_LA[[#This Row],[Emisiones Fugitivas (kilotoneladas CO₂e)]]-AC486,0),0)</f>
        <v>0</v>
      </c>
      <c r="AE487" s="5">
        <f>IF(A486=Emisiones_CO2_CO2eq_LA[[#This Row],[País]],IFERROR(((Emisiones_CO2_CO2eq_LA[[#This Row],[Emisiones Fugitivas (kilotoneladas CO₂e)]]-AC486)/AC486)*100,0),0)</f>
        <v>0</v>
      </c>
      <c r="AF487" s="5">
        <v>0</v>
      </c>
      <c r="AG487">
        <v>800</v>
      </c>
      <c r="AH487">
        <f>IF(A486=Emisiones_CO2_CO2eq_LA[[#This Row],[País]],IFERROR(Emisiones_CO2_CO2eq_LA[[#This Row],[Electricidad y Calor (kilotoneladas CO₂e)]]-AG486,0),0)</f>
        <v>-300</v>
      </c>
      <c r="AI487" s="5">
        <f>IF(A486=Emisiones_CO2_CO2eq_LA[[#This Row],[País]],IFERROR(((Emisiones_CO2_CO2eq_LA[[#This Row],[Electricidad y Calor (kilotoneladas CO₂e)]]-AG486)/AG486)*100,0),0)</f>
        <v>-27.27272727272727</v>
      </c>
      <c r="AJ487" s="5">
        <v>0.233644859813084</v>
      </c>
    </row>
    <row r="488" spans="1:36" x14ac:dyDescent="0.25">
      <c r="A488" t="s">
        <v>376</v>
      </c>
      <c r="B488" t="s">
        <v>376</v>
      </c>
      <c r="C488" t="s">
        <v>377</v>
      </c>
      <c r="D488">
        <v>1990</v>
      </c>
      <c r="E488">
        <v>5000</v>
      </c>
      <c r="F488">
        <f>IF(A487=Emisiones_CO2_CO2eq_LA[[#This Row],[País]],IFERROR(Emisiones_CO2_CO2eq_LA[[#This Row],[Edificios (kilotoneladas CO₂e)]]-E487,0),0)</f>
        <v>0</v>
      </c>
      <c r="G488" s="5">
        <f>IF(A487=Emisiones_CO2_CO2eq_LA[[#This Row],[País]],IFERROR(((Emisiones_CO2_CO2eq_LA[[#This Row],[Edificios (kilotoneladas CO₂e)]]-E487)/E487)*100,0),0)</f>
        <v>0</v>
      </c>
      <c r="H488" s="5">
        <v>0.25467325421484199</v>
      </c>
      <c r="I488">
        <v>2370</v>
      </c>
      <c r="J488">
        <f>IF(A487=Emisiones_CO2_CO2eq_LA[[#This Row],[País]],IFERROR(Emisiones_CO2_CO2eq_LA[[#This Row],[Industria (kilotoneladas CO₂e)]]-I487,0),0)</f>
        <v>0</v>
      </c>
      <c r="K488" s="5">
        <f>IF(A487=Emisiones_CO2_CO2eq_LA[[#This Row],[País]],IFERROR(((Emisiones_CO2_CO2eq_LA[[#This Row],[Industria (kilotoneladas CO₂e)]]-I487)/I487)*100,0),0)</f>
        <v>0</v>
      </c>
      <c r="L488" s="5">
        <v>0.120715122497835</v>
      </c>
      <c r="M488">
        <v>118070</v>
      </c>
      <c r="N488">
        <f>IF(A487=Emisiones_CO2_CO2eq_LA[[#This Row],[País]],IFERROR(Emisiones_CO2_CO2eq_LA[[#This Row],[UCTUS (kilotoneladas CO₂e)]]-M487,0),0)</f>
        <v>0</v>
      </c>
      <c r="O488" s="5">
        <f>IF(A487=Emisiones_CO2_CO2eq_LA[[#This Row],[País]],IFERROR(((Emisiones_CO2_CO2eq_LA[[#This Row],[UCTUS (kilotoneladas CO₂e)]]-M487)/M487)*100,0),0)</f>
        <v>0</v>
      </c>
      <c r="P488" s="5">
        <v>6.0138542250292799</v>
      </c>
      <c r="Q488">
        <v>0</v>
      </c>
      <c r="R488">
        <f>IF(A487=Emisiones_CO2_CO2eq_LA[[#This Row],[País]],IFERROR(Emisiones_CO2_CO2eq_LA[[#This Row],[Otras Quemas de Combustible (kilotoneladas CO₂e)]]-Q487,0),0)</f>
        <v>0</v>
      </c>
      <c r="S488" s="5">
        <f>IF(A487=Emisiones_CO2_CO2eq_LA[[#This Row],[País]],IFERROR(((Emisiones_CO2_CO2eq_LA[[#This Row],[Otras Quemas de Combustible (kilotoneladas CO₂e)]]-Q487)/Q487)*100,0),0)</f>
        <v>0</v>
      </c>
      <c r="T488" s="6">
        <v>0</v>
      </c>
      <c r="U488">
        <v>28600</v>
      </c>
      <c r="V488">
        <f>IF(A487=Emisiones_CO2_CO2eq_LA[[#This Row],[País]],IFERROR(Emisiones_CO2_CO2eq_LA[[#This Row],[Transporte (kilotoneladas CO₂e)]]-U487,0),0)</f>
        <v>0</v>
      </c>
      <c r="W488" s="5">
        <f>IF(A487=Emisiones_CO2_CO2eq_LA[[#This Row],[País]],IFERROR(((Emisiones_CO2_CO2eq_LA[[#This Row],[Transporte (kilotoneladas CO₂e)]]-U487)/U487)*100,0),0)</f>
        <v>0</v>
      </c>
      <c r="X488" s="5">
        <v>1.4567310141088901</v>
      </c>
      <c r="Y488">
        <v>23500</v>
      </c>
      <c r="Z488">
        <f>IF(A487=Emisiones_CO2_CO2eq_LA[[#This Row],[País]],IFERROR(Emisiones_CO2_CO2eq_LA[[#This Row],[Manufactura y Construcción (kilotoneladas CO₂e)]]-Y487,0),0)</f>
        <v>0</v>
      </c>
      <c r="AA488" s="5">
        <f>IF(A487=Emisiones_CO2_CO2eq_LA[[#This Row],[País]],IFERROR(((Emisiones_CO2_CO2eq_LA[[#This Row],[Manufactura y Construcción (kilotoneladas CO₂e)]]-Y487)/Y487)*100,0),0)</f>
        <v>0</v>
      </c>
      <c r="AB488" s="5">
        <v>1.1969642948097501</v>
      </c>
      <c r="AC488">
        <v>7170</v>
      </c>
      <c r="AD488">
        <f>IF(A487=Emisiones_CO2_CO2eq_LA[[#This Row],[País]],IFERROR(Emisiones_CO2_CO2eq_LA[[#This Row],[Emisiones Fugitivas (kilotoneladas CO₂e)]]-AC487,0),0)</f>
        <v>0</v>
      </c>
      <c r="AE488" s="5">
        <f>IF(A487=Emisiones_CO2_CO2eq_LA[[#This Row],[País]],IFERROR(((Emisiones_CO2_CO2eq_LA[[#This Row],[Emisiones Fugitivas (kilotoneladas CO₂e)]]-AC487)/AC487)*100,0),0)</f>
        <v>0</v>
      </c>
      <c r="AF488" s="5">
        <v>0.36520144654408299</v>
      </c>
      <c r="AG488">
        <v>36500</v>
      </c>
      <c r="AH488">
        <f>IF(A487=Emisiones_CO2_CO2eq_LA[[#This Row],[País]],IFERROR(Emisiones_CO2_CO2eq_LA[[#This Row],[Electricidad y Calor (kilotoneladas CO₂e)]]-AG487,0),0)</f>
        <v>0</v>
      </c>
      <c r="AI488" s="5">
        <f>IF(A487=Emisiones_CO2_CO2eq_LA[[#This Row],[País]],IFERROR(((Emisiones_CO2_CO2eq_LA[[#This Row],[Electricidad y Calor (kilotoneladas CO₂e)]]-AG487)/AG487)*100,0),0)</f>
        <v>0</v>
      </c>
      <c r="AJ488" s="5">
        <v>1.8591147557683401</v>
      </c>
    </row>
    <row r="489" spans="1:36" x14ac:dyDescent="0.25">
      <c r="A489" t="s">
        <v>376</v>
      </c>
      <c r="B489" t="s">
        <v>376</v>
      </c>
      <c r="C489" t="s">
        <v>377</v>
      </c>
      <c r="D489">
        <v>1991</v>
      </c>
      <c r="E489">
        <v>4099.99999999999</v>
      </c>
      <c r="F489">
        <f>IF(A488=Emisiones_CO2_CO2eq_LA[[#This Row],[País]],IFERROR(Emisiones_CO2_CO2eq_LA[[#This Row],[Edificios (kilotoneladas CO₂e)]]-E488,0),0)</f>
        <v>-900.00000000001</v>
      </c>
      <c r="G489" s="5">
        <f>IF(A488=Emisiones_CO2_CO2eq_LA[[#This Row],[País]],IFERROR(((Emisiones_CO2_CO2eq_LA[[#This Row],[Edificios (kilotoneladas CO₂e)]]-E488)/E488)*100,0),0)</f>
        <v>-18.000000000000199</v>
      </c>
      <c r="H489" s="5">
        <v>0.204020700636942</v>
      </c>
      <c r="I489">
        <v>2860</v>
      </c>
      <c r="J489">
        <f>IF(A488=Emisiones_CO2_CO2eq_LA[[#This Row],[País]],IFERROR(Emisiones_CO2_CO2eq_LA[[#This Row],[Industria (kilotoneladas CO₂e)]]-I488,0),0)</f>
        <v>490</v>
      </c>
      <c r="K489" s="5">
        <f>IF(A488=Emisiones_CO2_CO2eq_LA[[#This Row],[País]],IFERROR(((Emisiones_CO2_CO2eq_LA[[#This Row],[Industria (kilotoneladas CO₂e)]]-I488)/I488)*100,0),0)</f>
        <v>20.675105485232066</v>
      </c>
      <c r="L489" s="5">
        <v>0.14231687898089099</v>
      </c>
      <c r="M489">
        <v>118070</v>
      </c>
      <c r="N489">
        <f>IF(A488=Emisiones_CO2_CO2eq_LA[[#This Row],[País]],IFERROR(Emisiones_CO2_CO2eq_LA[[#This Row],[UCTUS (kilotoneladas CO₂e)]]-M488,0),0)</f>
        <v>0</v>
      </c>
      <c r="O489" s="5">
        <f>IF(A488=Emisiones_CO2_CO2eq_LA[[#This Row],[País]],IFERROR(((Emisiones_CO2_CO2eq_LA[[#This Row],[UCTUS (kilotoneladas CO₂e)]]-M488)/M488)*100,0),0)</f>
        <v>0</v>
      </c>
      <c r="P489" s="5">
        <v>5.8752985668789801</v>
      </c>
      <c r="Q489">
        <v>0</v>
      </c>
      <c r="R489">
        <f>IF(A488=Emisiones_CO2_CO2eq_LA[[#This Row],[País]],IFERROR(Emisiones_CO2_CO2eq_LA[[#This Row],[Otras Quemas de Combustible (kilotoneladas CO₂e)]]-Q488,0),0)</f>
        <v>0</v>
      </c>
      <c r="S489" s="5">
        <f>IF(A488=Emisiones_CO2_CO2eq_LA[[#This Row],[País]],IFERROR(((Emisiones_CO2_CO2eq_LA[[#This Row],[Otras Quemas de Combustible (kilotoneladas CO₂e)]]-Q488)/Q488)*100,0),0)</f>
        <v>0</v>
      </c>
      <c r="T489" s="6">
        <v>0</v>
      </c>
      <c r="U489">
        <v>30300</v>
      </c>
      <c r="V489">
        <f>IF(A488=Emisiones_CO2_CO2eq_LA[[#This Row],[País]],IFERROR(Emisiones_CO2_CO2eq_LA[[#This Row],[Transporte (kilotoneladas CO₂e)]]-U488,0),0)</f>
        <v>1700</v>
      </c>
      <c r="W489" s="5">
        <f>IF(A488=Emisiones_CO2_CO2eq_LA[[#This Row],[País]],IFERROR(((Emisiones_CO2_CO2eq_LA[[#This Row],[Transporte (kilotoneladas CO₂e)]]-U488)/U488)*100,0),0)</f>
        <v>5.9440559440559442</v>
      </c>
      <c r="X489" s="5">
        <v>1.5077627388535</v>
      </c>
      <c r="Y489">
        <v>25100</v>
      </c>
      <c r="Z489">
        <f>IF(A488=Emisiones_CO2_CO2eq_LA[[#This Row],[País]],IFERROR(Emisiones_CO2_CO2eq_LA[[#This Row],[Manufactura y Construcción (kilotoneladas CO₂e)]]-Y488,0),0)</f>
        <v>1600</v>
      </c>
      <c r="AA489" s="5">
        <f>IF(A488=Emisiones_CO2_CO2eq_LA[[#This Row],[País]],IFERROR(((Emisiones_CO2_CO2eq_LA[[#This Row],[Manufactura y Construcción (kilotoneladas CO₂e)]]-Y488)/Y488)*100,0),0)</f>
        <v>6.8085106382978724</v>
      </c>
      <c r="AB489" s="5">
        <v>1.2490047770700601</v>
      </c>
      <c r="AC489">
        <v>7170</v>
      </c>
      <c r="AD489">
        <f>IF(A488=Emisiones_CO2_CO2eq_LA[[#This Row],[País]],IFERROR(Emisiones_CO2_CO2eq_LA[[#This Row],[Emisiones Fugitivas (kilotoneladas CO₂e)]]-AC488,0),0)</f>
        <v>0</v>
      </c>
      <c r="AE489" s="5">
        <f>IF(A488=Emisiones_CO2_CO2eq_LA[[#This Row],[País]],IFERROR(((Emisiones_CO2_CO2eq_LA[[#This Row],[Emisiones Fugitivas (kilotoneladas CO₂e)]]-AC488)/AC488)*100,0),0)</f>
        <v>0</v>
      </c>
      <c r="AF489" s="5">
        <v>0.35678742038216499</v>
      </c>
      <c r="AG489">
        <v>32900</v>
      </c>
      <c r="AH489">
        <f>IF(A488=Emisiones_CO2_CO2eq_LA[[#This Row],[País]],IFERROR(Emisiones_CO2_CO2eq_LA[[#This Row],[Electricidad y Calor (kilotoneladas CO₂e)]]-AG488,0),0)</f>
        <v>-3600</v>
      </c>
      <c r="AI489" s="5">
        <f>IF(A488=Emisiones_CO2_CO2eq_LA[[#This Row],[País]],IFERROR(((Emisiones_CO2_CO2eq_LA[[#This Row],[Electricidad y Calor (kilotoneladas CO₂e)]]-AG488)/AG488)*100,0),0)</f>
        <v>-9.8630136986301373</v>
      </c>
      <c r="AJ489" s="5">
        <v>1.63714171974522</v>
      </c>
    </row>
    <row r="490" spans="1:36" x14ac:dyDescent="0.25">
      <c r="A490" t="s">
        <v>376</v>
      </c>
      <c r="B490" t="s">
        <v>376</v>
      </c>
      <c r="C490" t="s">
        <v>377</v>
      </c>
      <c r="D490">
        <v>1992</v>
      </c>
      <c r="E490">
        <v>5200</v>
      </c>
      <c r="F490">
        <f>IF(A489=Emisiones_CO2_CO2eq_LA[[#This Row],[País]],IFERROR(Emisiones_CO2_CO2eq_LA[[#This Row],[Edificios (kilotoneladas CO₂e)]]-E489,0),0)</f>
        <v>1100.00000000001</v>
      </c>
      <c r="G490" s="5">
        <f>IF(A489=Emisiones_CO2_CO2eq_LA[[#This Row],[País]],IFERROR(((Emisiones_CO2_CO2eq_LA[[#This Row],[Edificios (kilotoneladas CO₂e)]]-E489)/E489)*100,0),0)</f>
        <v>26.829268292683235</v>
      </c>
      <c r="H490" s="5">
        <v>0.25294289327755598</v>
      </c>
      <c r="I490">
        <v>2980</v>
      </c>
      <c r="J490">
        <f>IF(A489=Emisiones_CO2_CO2eq_LA[[#This Row],[País]],IFERROR(Emisiones_CO2_CO2eq_LA[[#This Row],[Industria (kilotoneladas CO₂e)]]-I489,0),0)</f>
        <v>120</v>
      </c>
      <c r="K490" s="5">
        <f>IF(A489=Emisiones_CO2_CO2eq_LA[[#This Row],[País]],IFERROR(((Emisiones_CO2_CO2eq_LA[[#This Row],[Industria (kilotoneladas CO₂e)]]-I489)/I489)*100,0),0)</f>
        <v>4.1958041958041958</v>
      </c>
      <c r="L490" s="5">
        <v>0.14495573499367601</v>
      </c>
      <c r="M490">
        <v>118070</v>
      </c>
      <c r="N490">
        <f>IF(A489=Emisiones_CO2_CO2eq_LA[[#This Row],[País]],IFERROR(Emisiones_CO2_CO2eq_LA[[#This Row],[UCTUS (kilotoneladas CO₂e)]]-M489,0),0)</f>
        <v>0</v>
      </c>
      <c r="O490" s="5">
        <f>IF(A489=Emisiones_CO2_CO2eq_LA[[#This Row],[País]],IFERROR(((Emisiones_CO2_CO2eq_LA[[#This Row],[UCTUS (kilotoneladas CO₂e)]]-M489)/M489)*100,0),0)</f>
        <v>0</v>
      </c>
      <c r="P490" s="5">
        <v>5.7432629633232803</v>
      </c>
      <c r="Q490">
        <v>200</v>
      </c>
      <c r="R490">
        <f>IF(A489=Emisiones_CO2_CO2eq_LA[[#This Row],[País]],IFERROR(Emisiones_CO2_CO2eq_LA[[#This Row],[Otras Quemas de Combustible (kilotoneladas CO₂e)]]-Q489,0),0)</f>
        <v>200</v>
      </c>
      <c r="S490" s="5">
        <f>IF(A489=Emisiones_CO2_CO2eq_LA[[#This Row],[País]],IFERROR(((Emisiones_CO2_CO2eq_LA[[#This Row],[Otras Quemas de Combustible (kilotoneladas CO₂e)]]-Q489)/Q489)*100,0),0)</f>
        <v>0</v>
      </c>
      <c r="T490" s="5">
        <v>0.01</v>
      </c>
      <c r="U490">
        <v>29800</v>
      </c>
      <c r="V490">
        <f>IF(A489=Emisiones_CO2_CO2eq_LA[[#This Row],[País]],IFERROR(Emisiones_CO2_CO2eq_LA[[#This Row],[Transporte (kilotoneladas CO₂e)]]-U489,0),0)</f>
        <v>-500</v>
      </c>
      <c r="W490" s="5">
        <f>IF(A489=Emisiones_CO2_CO2eq_LA[[#This Row],[País]],IFERROR(((Emisiones_CO2_CO2eq_LA[[#This Row],[Transporte (kilotoneladas CO₂e)]]-U489)/U489)*100,0),0)</f>
        <v>-1.6501650165016499</v>
      </c>
      <c r="X490" s="5">
        <v>1.44955734993676</v>
      </c>
      <c r="Y490">
        <v>22800</v>
      </c>
      <c r="Z490">
        <f>IF(A489=Emisiones_CO2_CO2eq_LA[[#This Row],[País]],IFERROR(Emisiones_CO2_CO2eq_LA[[#This Row],[Manufactura y Construcción (kilotoneladas CO₂e)]]-Y489,0),0)</f>
        <v>-2300</v>
      </c>
      <c r="AA490" s="5">
        <f>IF(A489=Emisiones_CO2_CO2eq_LA[[#This Row],[País]],IFERROR(((Emisiones_CO2_CO2eq_LA[[#This Row],[Manufactura y Construcción (kilotoneladas CO₂e)]]-Y489)/Y489)*100,0),0)</f>
        <v>-9.1633466135458175</v>
      </c>
      <c r="AB490" s="5">
        <v>1.1090573012939</v>
      </c>
      <c r="AC490">
        <v>7220</v>
      </c>
      <c r="AD490">
        <f>IF(A489=Emisiones_CO2_CO2eq_LA[[#This Row],[País]],IFERROR(Emisiones_CO2_CO2eq_LA[[#This Row],[Emisiones Fugitivas (kilotoneladas CO₂e)]]-AC489,0),0)</f>
        <v>50</v>
      </c>
      <c r="AE490" s="5">
        <f>IF(A489=Emisiones_CO2_CO2eq_LA[[#This Row],[País]],IFERROR(((Emisiones_CO2_CO2eq_LA[[#This Row],[Emisiones Fugitivas (kilotoneladas CO₂e)]]-AC489)/AC489)*100,0),0)</f>
        <v>0.69735006973500702</v>
      </c>
      <c r="AF490" s="5">
        <v>0.35120147874306801</v>
      </c>
      <c r="AG490">
        <v>36700</v>
      </c>
      <c r="AH490">
        <f>IF(A489=Emisiones_CO2_CO2eq_LA[[#This Row],[País]],IFERROR(Emisiones_CO2_CO2eq_LA[[#This Row],[Electricidad y Calor (kilotoneladas CO₂e)]]-AG489,0),0)</f>
        <v>3800</v>
      </c>
      <c r="AI490" s="5">
        <f>IF(A489=Emisiones_CO2_CO2eq_LA[[#This Row],[País]],IFERROR(((Emisiones_CO2_CO2eq_LA[[#This Row],[Electricidad y Calor (kilotoneladas CO₂e)]]-AG489)/AG489)*100,0),0)</f>
        <v>11.550151975683891</v>
      </c>
      <c r="AJ490" s="5">
        <v>1.7851931121704401</v>
      </c>
    </row>
    <row r="491" spans="1:36" x14ac:dyDescent="0.25">
      <c r="A491" t="s">
        <v>376</v>
      </c>
      <c r="B491" t="s">
        <v>376</v>
      </c>
      <c r="C491" t="s">
        <v>377</v>
      </c>
      <c r="D491">
        <v>1993</v>
      </c>
      <c r="E491">
        <v>4900</v>
      </c>
      <c r="F491">
        <f>IF(A490=Emisiones_CO2_CO2eq_LA[[#This Row],[País]],IFERROR(Emisiones_CO2_CO2eq_LA[[#This Row],[Edificios (kilotoneladas CO₂e)]]-E490,0),0)</f>
        <v>-300</v>
      </c>
      <c r="G491" s="5">
        <f>IF(A490=Emisiones_CO2_CO2eq_LA[[#This Row],[País]],IFERROR(((Emisiones_CO2_CO2eq_LA[[#This Row],[Edificios (kilotoneladas CO₂e)]]-E490)/E490)*100,0),0)</f>
        <v>-5.7692307692307692</v>
      </c>
      <c r="H491" s="5">
        <v>0.23314459723081299</v>
      </c>
      <c r="I491">
        <v>3090</v>
      </c>
      <c r="J491">
        <f>IF(A490=Emisiones_CO2_CO2eq_LA[[#This Row],[País]],IFERROR(Emisiones_CO2_CO2eq_LA[[#This Row],[Industria (kilotoneladas CO₂e)]]-I490,0),0)</f>
        <v>110</v>
      </c>
      <c r="K491" s="5">
        <f>IF(A490=Emisiones_CO2_CO2eq_LA[[#This Row],[País]],IFERROR(((Emisiones_CO2_CO2eq_LA[[#This Row],[Industria (kilotoneladas CO₂e)]]-I490)/I490)*100,0),0)</f>
        <v>3.6912751677852351</v>
      </c>
      <c r="L491" s="5">
        <v>0.14702383784555301</v>
      </c>
      <c r="M491">
        <v>118070</v>
      </c>
      <c r="N491">
        <f>IF(A490=Emisiones_CO2_CO2eq_LA[[#This Row],[País]],IFERROR(Emisiones_CO2_CO2eq_LA[[#This Row],[UCTUS (kilotoneladas CO₂e)]]-M490,0),0)</f>
        <v>0</v>
      </c>
      <c r="O491" s="5">
        <f>IF(A490=Emisiones_CO2_CO2eq_LA[[#This Row],[País]],IFERROR(((Emisiones_CO2_CO2eq_LA[[#This Row],[UCTUS (kilotoneladas CO₂e)]]-M490)/M490)*100,0),0)</f>
        <v>0</v>
      </c>
      <c r="P491" s="5">
        <v>5.6178331826616503</v>
      </c>
      <c r="Q491">
        <v>300</v>
      </c>
      <c r="R491">
        <f>IF(A490=Emisiones_CO2_CO2eq_LA[[#This Row],[País]],IFERROR(Emisiones_CO2_CO2eq_LA[[#This Row],[Otras Quemas de Combustible (kilotoneladas CO₂e)]]-Q490,0),0)</f>
        <v>100</v>
      </c>
      <c r="S491" s="5">
        <f>IF(A490=Emisiones_CO2_CO2eq_LA[[#This Row],[País]],IFERROR(((Emisiones_CO2_CO2eq_LA[[#This Row],[Otras Quemas de Combustible (kilotoneladas CO₂e)]]-Q490)/Q490)*100,0),0)</f>
        <v>50</v>
      </c>
      <c r="T491" s="5">
        <v>0.01</v>
      </c>
      <c r="U491">
        <v>31900</v>
      </c>
      <c r="V491">
        <f>IF(A490=Emisiones_CO2_CO2eq_LA[[#This Row],[País]],IFERROR(Emisiones_CO2_CO2eq_LA[[#This Row],[Transporte (kilotoneladas CO₂e)]]-U490,0),0)</f>
        <v>2100</v>
      </c>
      <c r="W491" s="5">
        <f>IF(A490=Emisiones_CO2_CO2eq_LA[[#This Row],[País]],IFERROR(((Emisiones_CO2_CO2eq_LA[[#This Row],[Transporte (kilotoneladas CO₂e)]]-U490)/U490)*100,0),0)</f>
        <v>7.0469798657718119</v>
      </c>
      <c r="X491" s="5">
        <v>1.5178189085026399</v>
      </c>
      <c r="Y491">
        <v>25800</v>
      </c>
      <c r="Z491">
        <f>IF(A490=Emisiones_CO2_CO2eq_LA[[#This Row],[País]],IFERROR(Emisiones_CO2_CO2eq_LA[[#This Row],[Manufactura y Construcción (kilotoneladas CO₂e)]]-Y490,0),0)</f>
        <v>3000</v>
      </c>
      <c r="AA491" s="5">
        <f>IF(A490=Emisiones_CO2_CO2eq_LA[[#This Row],[País]],IFERROR(((Emisiones_CO2_CO2eq_LA[[#This Row],[Manufactura y Construcción (kilotoneladas CO₂e)]]-Y490)/Y490)*100,0),0)</f>
        <v>13.157894736842104</v>
      </c>
      <c r="AB491" s="5">
        <v>1.2275776752153</v>
      </c>
      <c r="AC491">
        <v>6840</v>
      </c>
      <c r="AD491">
        <f>IF(A490=Emisiones_CO2_CO2eq_LA[[#This Row],[País]],IFERROR(Emisiones_CO2_CO2eq_LA[[#This Row],[Emisiones Fugitivas (kilotoneladas CO₂e)]]-AC490,0),0)</f>
        <v>-380</v>
      </c>
      <c r="AE491" s="5">
        <f>IF(A490=Emisiones_CO2_CO2eq_LA[[#This Row],[País]],IFERROR(((Emisiones_CO2_CO2eq_LA[[#This Row],[Emisiones Fugitivas (kilotoneladas CO₂e)]]-AC490)/AC490)*100,0),0)</f>
        <v>-5.2631578947368416</v>
      </c>
      <c r="AF491" s="5">
        <v>0.32545082552219601</v>
      </c>
      <c r="AG491">
        <v>37300</v>
      </c>
      <c r="AH491">
        <f>IF(A490=Emisiones_CO2_CO2eq_LA[[#This Row],[País]],IFERROR(Emisiones_CO2_CO2eq_LA[[#This Row],[Electricidad y Calor (kilotoneladas CO₂e)]]-AG490,0),0)</f>
        <v>600</v>
      </c>
      <c r="AI491" s="5">
        <f>IF(A490=Emisiones_CO2_CO2eq_LA[[#This Row],[País]],IFERROR(((Emisiones_CO2_CO2eq_LA[[#This Row],[Electricidad y Calor (kilotoneladas CO₂e)]]-AG490)/AG490)*100,0),0)</f>
        <v>1.6348773841961852</v>
      </c>
      <c r="AJ491" s="5">
        <v>1.774753770757</v>
      </c>
    </row>
    <row r="492" spans="1:36" x14ac:dyDescent="0.25">
      <c r="A492" t="s">
        <v>376</v>
      </c>
      <c r="B492" t="s">
        <v>376</v>
      </c>
      <c r="C492" t="s">
        <v>377</v>
      </c>
      <c r="D492">
        <v>1994</v>
      </c>
      <c r="E492">
        <v>4200</v>
      </c>
      <c r="F492">
        <f>IF(A491=Emisiones_CO2_CO2eq_LA[[#This Row],[País]],IFERROR(Emisiones_CO2_CO2eq_LA[[#This Row],[Edificios (kilotoneladas CO₂e)]]-E491,0),0)</f>
        <v>-700</v>
      </c>
      <c r="G492" s="5">
        <f>IF(A491=Emisiones_CO2_CO2eq_LA[[#This Row],[País]],IFERROR(((Emisiones_CO2_CO2eq_LA[[#This Row],[Edificios (kilotoneladas CO₂e)]]-E491)/E491)*100,0),0)</f>
        <v>-14.285714285714285</v>
      </c>
      <c r="H492" s="5">
        <v>0.19557625145518001</v>
      </c>
      <c r="I492">
        <v>3120</v>
      </c>
      <c r="J492">
        <f>IF(A491=Emisiones_CO2_CO2eq_LA[[#This Row],[País]],IFERROR(Emisiones_CO2_CO2eq_LA[[#This Row],[Industria (kilotoneladas CO₂e)]]-I491,0),0)</f>
        <v>30</v>
      </c>
      <c r="K492" s="5">
        <f>IF(A491=Emisiones_CO2_CO2eq_LA[[#This Row],[País]],IFERROR(((Emisiones_CO2_CO2eq_LA[[#This Row],[Industria (kilotoneladas CO₂e)]]-I491)/I491)*100,0),0)</f>
        <v>0.97087378640776689</v>
      </c>
      <c r="L492" s="5">
        <v>0.145285215366705</v>
      </c>
      <c r="M492">
        <v>118070</v>
      </c>
      <c r="N492">
        <f>IF(A491=Emisiones_CO2_CO2eq_LA[[#This Row],[País]],IFERROR(Emisiones_CO2_CO2eq_LA[[#This Row],[UCTUS (kilotoneladas CO₂e)]]-M491,0),0)</f>
        <v>0</v>
      </c>
      <c r="O492" s="5">
        <f>IF(A491=Emisiones_CO2_CO2eq_LA[[#This Row],[País]],IFERROR(((Emisiones_CO2_CO2eq_LA[[#This Row],[UCTUS (kilotoneladas CO₂e)]]-M491)/M491)*100,0),0)</f>
        <v>0</v>
      </c>
      <c r="P492" s="5">
        <v>5.4980209545983696</v>
      </c>
      <c r="Q492">
        <v>500</v>
      </c>
      <c r="R492">
        <f>IF(A491=Emisiones_CO2_CO2eq_LA[[#This Row],[País]],IFERROR(Emisiones_CO2_CO2eq_LA[[#This Row],[Otras Quemas de Combustible (kilotoneladas CO₂e)]]-Q491,0),0)</f>
        <v>200</v>
      </c>
      <c r="S492" s="5">
        <f>IF(A491=Emisiones_CO2_CO2eq_LA[[#This Row],[País]],IFERROR(((Emisiones_CO2_CO2eq_LA[[#This Row],[Otras Quemas de Combustible (kilotoneladas CO₂e)]]-Q491)/Q491)*100,0),0)</f>
        <v>66.666666666666657</v>
      </c>
      <c r="T492" s="5">
        <v>0.02</v>
      </c>
      <c r="U492">
        <v>32400</v>
      </c>
      <c r="V492">
        <f>IF(A491=Emisiones_CO2_CO2eq_LA[[#This Row],[País]],IFERROR(Emisiones_CO2_CO2eq_LA[[#This Row],[Transporte (kilotoneladas CO₂e)]]-U491,0),0)</f>
        <v>500</v>
      </c>
      <c r="W492" s="5">
        <f>IF(A491=Emisiones_CO2_CO2eq_LA[[#This Row],[País]],IFERROR(((Emisiones_CO2_CO2eq_LA[[#This Row],[Transporte (kilotoneladas CO₂e)]]-U491)/U491)*100,0),0)</f>
        <v>1.5673981191222568</v>
      </c>
      <c r="X492" s="5">
        <v>1.5087310826542399</v>
      </c>
      <c r="Y492">
        <v>25900</v>
      </c>
      <c r="Z492">
        <f>IF(A491=Emisiones_CO2_CO2eq_LA[[#This Row],[País]],IFERROR(Emisiones_CO2_CO2eq_LA[[#This Row],[Manufactura y Construcción (kilotoneladas CO₂e)]]-Y491,0),0)</f>
        <v>100</v>
      </c>
      <c r="AA492" s="5">
        <f>IF(A491=Emisiones_CO2_CO2eq_LA[[#This Row],[País]],IFERROR(((Emisiones_CO2_CO2eq_LA[[#This Row],[Manufactura y Construcción (kilotoneladas CO₂e)]]-Y491)/Y491)*100,0),0)</f>
        <v>0.38759689922480622</v>
      </c>
      <c r="AB492" s="5">
        <v>1.2060535506402701</v>
      </c>
      <c r="AC492">
        <v>6400</v>
      </c>
      <c r="AD492">
        <f>IF(A491=Emisiones_CO2_CO2eq_LA[[#This Row],[País]],IFERROR(Emisiones_CO2_CO2eq_LA[[#This Row],[Emisiones Fugitivas (kilotoneladas CO₂e)]]-AC491,0),0)</f>
        <v>-440</v>
      </c>
      <c r="AE492" s="5">
        <f>IF(A491=Emisiones_CO2_CO2eq_LA[[#This Row],[País]],IFERROR(((Emisiones_CO2_CO2eq_LA[[#This Row],[Emisiones Fugitivas (kilotoneladas CO₂e)]]-AC491)/AC491)*100,0),0)</f>
        <v>-6.4327485380116958</v>
      </c>
      <c r="AF492" s="5">
        <v>0.29802095459837002</v>
      </c>
      <c r="AG492">
        <v>37800</v>
      </c>
      <c r="AH492">
        <f>IF(A491=Emisiones_CO2_CO2eq_LA[[#This Row],[País]],IFERROR(Emisiones_CO2_CO2eq_LA[[#This Row],[Electricidad y Calor (kilotoneladas CO₂e)]]-AG491,0),0)</f>
        <v>500</v>
      </c>
      <c r="AI492" s="5">
        <f>IF(A491=Emisiones_CO2_CO2eq_LA[[#This Row],[País]],IFERROR(((Emisiones_CO2_CO2eq_LA[[#This Row],[Electricidad y Calor (kilotoneladas CO₂e)]]-AG491)/AG491)*100,0),0)</f>
        <v>1.3404825737265416</v>
      </c>
      <c r="AJ492" s="5">
        <v>1.7601862630966201</v>
      </c>
    </row>
    <row r="493" spans="1:36" x14ac:dyDescent="0.25">
      <c r="A493" t="s">
        <v>376</v>
      </c>
      <c r="B493" t="s">
        <v>376</v>
      </c>
      <c r="C493" t="s">
        <v>377</v>
      </c>
      <c r="D493">
        <v>1995</v>
      </c>
      <c r="E493">
        <v>4700</v>
      </c>
      <c r="F493">
        <f>IF(A492=Emisiones_CO2_CO2eq_LA[[#This Row],[País]],IFERROR(Emisiones_CO2_CO2eq_LA[[#This Row],[Edificios (kilotoneladas CO₂e)]]-E492,0),0)</f>
        <v>500</v>
      </c>
      <c r="G493" s="5">
        <f>IF(A492=Emisiones_CO2_CO2eq_LA[[#This Row],[País]],IFERROR(((Emisiones_CO2_CO2eq_LA[[#This Row],[Edificios (kilotoneladas CO₂e)]]-E492)/E492)*100,0),0)</f>
        <v>11.904761904761903</v>
      </c>
      <c r="H493" s="5">
        <v>0.214308513063699</v>
      </c>
      <c r="I493">
        <v>3460</v>
      </c>
      <c r="J493">
        <f>IF(A492=Emisiones_CO2_CO2eq_LA[[#This Row],[País]],IFERROR(Emisiones_CO2_CO2eq_LA[[#This Row],[Industria (kilotoneladas CO₂e)]]-I492,0),0)</f>
        <v>340</v>
      </c>
      <c r="K493" s="5">
        <f>IF(A492=Emisiones_CO2_CO2eq_LA[[#This Row],[País]],IFERROR(((Emisiones_CO2_CO2eq_LA[[#This Row],[Industria (kilotoneladas CO₂e)]]-I492)/I492)*100,0),0)</f>
        <v>10.897435897435898</v>
      </c>
      <c r="L493" s="5">
        <v>0.157767543659659</v>
      </c>
      <c r="M493">
        <v>118070</v>
      </c>
      <c r="N493">
        <f>IF(A492=Emisiones_CO2_CO2eq_LA[[#This Row],[País]],IFERROR(Emisiones_CO2_CO2eq_LA[[#This Row],[UCTUS (kilotoneladas CO₂e)]]-M492,0),0)</f>
        <v>0</v>
      </c>
      <c r="O493" s="5">
        <f>IF(A492=Emisiones_CO2_CO2eq_LA[[#This Row],[País]],IFERROR(((Emisiones_CO2_CO2eq_LA[[#This Row],[UCTUS (kilotoneladas CO₂e)]]-M492)/M492)*100,0),0)</f>
        <v>0</v>
      </c>
      <c r="P493" s="5">
        <v>5.3837034334959597</v>
      </c>
      <c r="Q493">
        <v>500</v>
      </c>
      <c r="R493">
        <f>IF(A492=Emisiones_CO2_CO2eq_LA[[#This Row],[País]],IFERROR(Emisiones_CO2_CO2eq_LA[[#This Row],[Otras Quemas de Combustible (kilotoneladas CO₂e)]]-Q492,0),0)</f>
        <v>0</v>
      </c>
      <c r="S493" s="5">
        <f>IF(A492=Emisiones_CO2_CO2eq_LA[[#This Row],[País]],IFERROR(((Emisiones_CO2_CO2eq_LA[[#This Row],[Otras Quemas de Combustible (kilotoneladas CO₂e)]]-Q492)/Q492)*100,0),0)</f>
        <v>0</v>
      </c>
      <c r="T493" s="5">
        <v>0.02</v>
      </c>
      <c r="U493">
        <v>33500</v>
      </c>
      <c r="V493">
        <f>IF(A492=Emisiones_CO2_CO2eq_LA[[#This Row],[País]],IFERROR(Emisiones_CO2_CO2eq_LA[[#This Row],[Transporte (kilotoneladas CO₂e)]]-U492,0),0)</f>
        <v>1100</v>
      </c>
      <c r="W493" s="5">
        <f>IF(A492=Emisiones_CO2_CO2eq_LA[[#This Row],[País]],IFERROR(((Emisiones_CO2_CO2eq_LA[[#This Row],[Transporte (kilotoneladas CO₂e)]]-U492)/U492)*100,0),0)</f>
        <v>3.3950617283950617</v>
      </c>
      <c r="X493" s="5">
        <v>1.5275181250284899</v>
      </c>
      <c r="Y493">
        <v>28100</v>
      </c>
      <c r="Z493">
        <f>IF(A492=Emisiones_CO2_CO2eq_LA[[#This Row],[País]],IFERROR(Emisiones_CO2_CO2eq_LA[[#This Row],[Manufactura y Construcción (kilotoneladas CO₂e)]]-Y492,0),0)</f>
        <v>2200</v>
      </c>
      <c r="AA493" s="5">
        <f>IF(A492=Emisiones_CO2_CO2eq_LA[[#This Row],[País]],IFERROR(((Emisiones_CO2_CO2eq_LA[[#This Row],[Manufactura y Construcción (kilotoneladas CO₂e)]]-Y492)/Y492)*100,0),0)</f>
        <v>8.4942084942084932</v>
      </c>
      <c r="AB493" s="5">
        <v>1.2812913227850899</v>
      </c>
      <c r="AC493">
        <v>7390</v>
      </c>
      <c r="AD493">
        <f>IF(A492=Emisiones_CO2_CO2eq_LA[[#This Row],[País]],IFERROR(Emisiones_CO2_CO2eq_LA[[#This Row],[Emisiones Fugitivas (kilotoneladas CO₂e)]]-AC492,0),0)</f>
        <v>990</v>
      </c>
      <c r="AE493" s="5">
        <f>IF(A492=Emisiones_CO2_CO2eq_LA[[#This Row],[País]],IFERROR(((Emisiones_CO2_CO2eq_LA[[#This Row],[Emisiones Fugitivas (kilotoneladas CO₂e)]]-AC492)/AC492)*100,0),0)</f>
        <v>15.46875</v>
      </c>
      <c r="AF493" s="5">
        <v>0.33696593862568902</v>
      </c>
      <c r="AG493">
        <v>39200</v>
      </c>
      <c r="AH493">
        <f>IF(A492=Emisiones_CO2_CO2eq_LA[[#This Row],[País]],IFERROR(Emisiones_CO2_CO2eq_LA[[#This Row],[Electricidad y Calor (kilotoneladas CO₂e)]]-AG492,0),0)</f>
        <v>1400</v>
      </c>
      <c r="AI493" s="5">
        <f>IF(A492=Emisiones_CO2_CO2eq_LA[[#This Row],[País]],IFERROR(((Emisiones_CO2_CO2eq_LA[[#This Row],[Electricidad y Calor (kilotoneladas CO₂e)]]-AG492)/AG492)*100,0),0)</f>
        <v>3.7037037037037033</v>
      </c>
      <c r="AJ493" s="5">
        <v>1.7874241940631901</v>
      </c>
    </row>
    <row r="494" spans="1:36" x14ac:dyDescent="0.25">
      <c r="A494" t="s">
        <v>376</v>
      </c>
      <c r="B494" t="s">
        <v>376</v>
      </c>
      <c r="C494" t="s">
        <v>377</v>
      </c>
      <c r="D494">
        <v>1996</v>
      </c>
      <c r="E494">
        <v>5200</v>
      </c>
      <c r="F494">
        <f>IF(A493=Emisiones_CO2_CO2eq_LA[[#This Row],[País]],IFERROR(Emisiones_CO2_CO2eq_LA[[#This Row],[Edificios (kilotoneladas CO₂e)]]-E493,0),0)</f>
        <v>500</v>
      </c>
      <c r="G494" s="5">
        <f>IF(A493=Emisiones_CO2_CO2eq_LA[[#This Row],[País]],IFERROR(((Emisiones_CO2_CO2eq_LA[[#This Row],[Edificios (kilotoneladas CO₂e)]]-E493)/E493)*100,0),0)</f>
        <v>10.638297872340425</v>
      </c>
      <c r="H494" s="5">
        <v>0.23228803716608501</v>
      </c>
      <c r="I494">
        <v>3400</v>
      </c>
      <c r="J494">
        <f>IF(A493=Emisiones_CO2_CO2eq_LA[[#This Row],[País]],IFERROR(Emisiones_CO2_CO2eq_LA[[#This Row],[Industria (kilotoneladas CO₂e)]]-I493,0),0)</f>
        <v>-60</v>
      </c>
      <c r="K494" s="5">
        <f>IF(A493=Emisiones_CO2_CO2eq_LA[[#This Row],[País]],IFERROR(((Emisiones_CO2_CO2eq_LA[[#This Row],[Industria (kilotoneladas CO₂e)]]-I493)/I493)*100,0),0)</f>
        <v>-1.7341040462427744</v>
      </c>
      <c r="L494" s="5">
        <v>0.15188063968551699</v>
      </c>
      <c r="M494">
        <v>111380</v>
      </c>
      <c r="N494">
        <f>IF(A493=Emisiones_CO2_CO2eq_LA[[#This Row],[País]],IFERROR(Emisiones_CO2_CO2eq_LA[[#This Row],[UCTUS (kilotoneladas CO₂e)]]-M493,0),0)</f>
        <v>-6690</v>
      </c>
      <c r="O494" s="5">
        <f>IF(A493=Emisiones_CO2_CO2eq_LA[[#This Row],[País]],IFERROR(((Emisiones_CO2_CO2eq_LA[[#This Row],[UCTUS (kilotoneladas CO₂e)]]-M493)/M493)*100,0),0)</f>
        <v>-5.6661302617091556</v>
      </c>
      <c r="P494" s="5">
        <v>4.9754310729920403</v>
      </c>
      <c r="Q494">
        <v>200</v>
      </c>
      <c r="R494">
        <f>IF(A493=Emisiones_CO2_CO2eq_LA[[#This Row],[País]],IFERROR(Emisiones_CO2_CO2eq_LA[[#This Row],[Otras Quemas de Combustible (kilotoneladas CO₂e)]]-Q493,0),0)</f>
        <v>-300</v>
      </c>
      <c r="S494" s="5">
        <f>IF(A493=Emisiones_CO2_CO2eq_LA[[#This Row],[País]],IFERROR(((Emisiones_CO2_CO2eq_LA[[#This Row],[Otras Quemas de Combustible (kilotoneladas CO₂e)]]-Q493)/Q493)*100,0),0)</f>
        <v>-60</v>
      </c>
      <c r="T494" s="5">
        <v>0.01</v>
      </c>
      <c r="U494">
        <v>34800</v>
      </c>
      <c r="V494">
        <f>IF(A493=Emisiones_CO2_CO2eq_LA[[#This Row],[País]],IFERROR(Emisiones_CO2_CO2eq_LA[[#This Row],[Transporte (kilotoneladas CO₂e)]]-U493,0),0)</f>
        <v>1300</v>
      </c>
      <c r="W494" s="5">
        <f>IF(A493=Emisiones_CO2_CO2eq_LA[[#This Row],[País]],IFERROR(((Emisiones_CO2_CO2eq_LA[[#This Row],[Transporte (kilotoneladas CO₂e)]]-U493)/U493)*100,0),0)</f>
        <v>3.8805970149253728</v>
      </c>
      <c r="X494" s="5">
        <v>1.55454301795765</v>
      </c>
      <c r="Y494">
        <v>30800</v>
      </c>
      <c r="Z494">
        <f>IF(A493=Emisiones_CO2_CO2eq_LA[[#This Row],[País]],IFERROR(Emisiones_CO2_CO2eq_LA[[#This Row],[Manufactura y Construcción (kilotoneladas CO₂e)]]-Y493,0),0)</f>
        <v>2700</v>
      </c>
      <c r="AA494" s="5">
        <f>IF(A493=Emisiones_CO2_CO2eq_LA[[#This Row],[País]],IFERROR(((Emisiones_CO2_CO2eq_LA[[#This Row],[Manufactura y Construcción (kilotoneladas CO₂e)]]-Y493)/Y493)*100,0),0)</f>
        <v>9.6085409252669027</v>
      </c>
      <c r="AB494" s="5">
        <v>1.37585991244527</v>
      </c>
      <c r="AC494">
        <v>13130</v>
      </c>
      <c r="AD494">
        <f>IF(A493=Emisiones_CO2_CO2eq_LA[[#This Row],[País]],IFERROR(Emisiones_CO2_CO2eq_LA[[#This Row],[Emisiones Fugitivas (kilotoneladas CO₂e)]]-AC493,0),0)</f>
        <v>5740</v>
      </c>
      <c r="AE494" s="5">
        <f>IF(A493=Emisiones_CO2_CO2eq_LA[[#This Row],[País]],IFERROR(((Emisiones_CO2_CO2eq_LA[[#This Row],[Emisiones Fugitivas (kilotoneladas CO₂e)]]-AC493)/AC493)*100,0),0)</f>
        <v>77.672530446549388</v>
      </c>
      <c r="AF494" s="5">
        <v>0.58652729384436697</v>
      </c>
      <c r="AG494">
        <v>43100</v>
      </c>
      <c r="AH494">
        <f>IF(A493=Emisiones_CO2_CO2eq_LA[[#This Row],[País]],IFERROR(Emisiones_CO2_CO2eq_LA[[#This Row],[Electricidad y Calor (kilotoneladas CO₂e)]]-AG493,0),0)</f>
        <v>3900</v>
      </c>
      <c r="AI494" s="5">
        <f>IF(A493=Emisiones_CO2_CO2eq_LA[[#This Row],[País]],IFERROR(((Emisiones_CO2_CO2eq_LA[[#This Row],[Electricidad y Calor (kilotoneladas CO₂e)]]-AG493)/AG493)*100,0),0)</f>
        <v>9.9489795918367339</v>
      </c>
      <c r="AJ494" s="5">
        <v>1.9253104618958199</v>
      </c>
    </row>
    <row r="495" spans="1:36" x14ac:dyDescent="0.25">
      <c r="A495" t="s">
        <v>376</v>
      </c>
      <c r="B495" t="s">
        <v>376</v>
      </c>
      <c r="C495" t="s">
        <v>377</v>
      </c>
      <c r="D495">
        <v>1997</v>
      </c>
      <c r="E495">
        <v>4400</v>
      </c>
      <c r="F495">
        <f>IF(A494=Emisiones_CO2_CO2eq_LA[[#This Row],[País]],IFERROR(Emisiones_CO2_CO2eq_LA[[#This Row],[Edificios (kilotoneladas CO₂e)]]-E494,0),0)</f>
        <v>-800</v>
      </c>
      <c r="G495" s="5">
        <f>IF(A494=Emisiones_CO2_CO2eq_LA[[#This Row],[País]],IFERROR(((Emisiones_CO2_CO2eq_LA[[#This Row],[Edificios (kilotoneladas CO₂e)]]-E494)/E494)*100,0),0)</f>
        <v>-15.384615384615385</v>
      </c>
      <c r="H495" s="5">
        <v>0.19266135388387701</v>
      </c>
      <c r="I495">
        <v>3660</v>
      </c>
      <c r="J495">
        <f>IF(A494=Emisiones_CO2_CO2eq_LA[[#This Row],[País]],IFERROR(Emisiones_CO2_CO2eq_LA[[#This Row],[Industria (kilotoneladas CO₂e)]]-I494,0),0)</f>
        <v>260</v>
      </c>
      <c r="K495" s="5">
        <f>IF(A494=Emisiones_CO2_CO2eq_LA[[#This Row],[País]],IFERROR(((Emisiones_CO2_CO2eq_LA[[#This Row],[Industria (kilotoneladas CO₂e)]]-I494)/I494)*100,0),0)</f>
        <v>7.6470588235294121</v>
      </c>
      <c r="L495" s="5">
        <v>0.16025921709431601</v>
      </c>
      <c r="M495">
        <v>111070</v>
      </c>
      <c r="N495">
        <f>IF(A494=Emisiones_CO2_CO2eq_LA[[#This Row],[País]],IFERROR(Emisiones_CO2_CO2eq_LA[[#This Row],[UCTUS (kilotoneladas CO₂e)]]-M494,0),0)</f>
        <v>-310</v>
      </c>
      <c r="O495" s="5">
        <f>IF(A494=Emisiones_CO2_CO2eq_LA[[#This Row],[País]],IFERROR(((Emisiones_CO2_CO2eq_LA[[#This Row],[UCTUS (kilotoneladas CO₂e)]]-M494)/M494)*100,0),0)</f>
        <v>-0.27832644999102168</v>
      </c>
      <c r="P495" s="5">
        <v>4.8633855854277899</v>
      </c>
      <c r="Q495">
        <v>200</v>
      </c>
      <c r="R495">
        <f>IF(A494=Emisiones_CO2_CO2eq_LA[[#This Row],[País]],IFERROR(Emisiones_CO2_CO2eq_LA[[#This Row],[Otras Quemas de Combustible (kilotoneladas CO₂e)]]-Q494,0),0)</f>
        <v>0</v>
      </c>
      <c r="S495" s="5">
        <f>IF(A494=Emisiones_CO2_CO2eq_LA[[#This Row],[País]],IFERROR(((Emisiones_CO2_CO2eq_LA[[#This Row],[Otras Quemas de Combustible (kilotoneladas CO₂e)]]-Q494)/Q494)*100,0),0)</f>
        <v>0</v>
      </c>
      <c r="T495" s="5">
        <v>0.01</v>
      </c>
      <c r="U495">
        <v>32500</v>
      </c>
      <c r="V495">
        <f>IF(A494=Emisiones_CO2_CO2eq_LA[[#This Row],[País]],IFERROR(Emisiones_CO2_CO2eq_LA[[#This Row],[Transporte (kilotoneladas CO₂e)]]-U494,0),0)</f>
        <v>-2300</v>
      </c>
      <c r="W495" s="5">
        <f>IF(A494=Emisiones_CO2_CO2eq_LA[[#This Row],[País]],IFERROR(((Emisiones_CO2_CO2eq_LA[[#This Row],[Transporte (kilotoneladas CO₂e)]]-U494)/U494)*100,0),0)</f>
        <v>-6.6091954022988508</v>
      </c>
      <c r="X495" s="5">
        <v>1.42306681846046</v>
      </c>
      <c r="Y495">
        <v>32200</v>
      </c>
      <c r="Z495">
        <f>IF(A494=Emisiones_CO2_CO2eq_LA[[#This Row],[País]],IFERROR(Emisiones_CO2_CO2eq_LA[[#This Row],[Manufactura y Construcción (kilotoneladas CO₂e)]]-Y494,0),0)</f>
        <v>1400</v>
      </c>
      <c r="AA495" s="5">
        <f>IF(A494=Emisiones_CO2_CO2eq_LA[[#This Row],[País]],IFERROR(((Emisiones_CO2_CO2eq_LA[[#This Row],[Manufactura y Construcción (kilotoneladas CO₂e)]]-Y494)/Y494)*100,0),0)</f>
        <v>4.5454545454545459</v>
      </c>
      <c r="AB495" s="5">
        <v>1.4099308170592799</v>
      </c>
      <c r="AC495">
        <v>13460</v>
      </c>
      <c r="AD495">
        <f>IF(A494=Emisiones_CO2_CO2eq_LA[[#This Row],[País]],IFERROR(Emisiones_CO2_CO2eq_LA[[#This Row],[Emisiones Fugitivas (kilotoneladas CO₂e)]]-AC494,0),0)</f>
        <v>330</v>
      </c>
      <c r="AE495" s="5">
        <f>IF(A494=Emisiones_CO2_CO2eq_LA[[#This Row],[País]],IFERROR(((Emisiones_CO2_CO2eq_LA[[#This Row],[Emisiones Fugitivas (kilotoneladas CO₂e)]]-AC494)/AC494)*100,0),0)</f>
        <v>2.513328255902513</v>
      </c>
      <c r="AF495" s="5">
        <v>0.58936859619931603</v>
      </c>
      <c r="AG495">
        <v>49600</v>
      </c>
      <c r="AH495">
        <f>IF(A494=Emisiones_CO2_CO2eq_LA[[#This Row],[País]],IFERROR(Emisiones_CO2_CO2eq_LA[[#This Row],[Electricidad y Calor (kilotoneladas CO₂e)]]-AG494,0),0)</f>
        <v>6500</v>
      </c>
      <c r="AI495" s="5">
        <f>IF(A494=Emisiones_CO2_CO2eq_LA[[#This Row],[País]],IFERROR(((Emisiones_CO2_CO2eq_LA[[#This Row],[Electricidad y Calor (kilotoneladas CO₂e)]]-AG494)/AG494)*100,0),0)</f>
        <v>15.081206496519723</v>
      </c>
      <c r="AJ495" s="5">
        <v>2.1718188983273401</v>
      </c>
    </row>
    <row r="496" spans="1:36" x14ac:dyDescent="0.25">
      <c r="A496" t="s">
        <v>376</v>
      </c>
      <c r="B496" t="s">
        <v>376</v>
      </c>
      <c r="C496" t="s">
        <v>377</v>
      </c>
      <c r="D496">
        <v>1998</v>
      </c>
      <c r="E496">
        <v>4400</v>
      </c>
      <c r="F496">
        <f>IF(A495=Emisiones_CO2_CO2eq_LA[[#This Row],[País]],IFERROR(Emisiones_CO2_CO2eq_LA[[#This Row],[Edificios (kilotoneladas CO₂e)]]-E495,0),0)</f>
        <v>0</v>
      </c>
      <c r="G496" s="5">
        <f>IF(A495=Emisiones_CO2_CO2eq_LA[[#This Row],[País]],IFERROR(((Emisiones_CO2_CO2eq_LA[[#This Row],[Edificios (kilotoneladas CO₂e)]]-E495)/E495)*100,0),0)</f>
        <v>0</v>
      </c>
      <c r="H496" s="5">
        <v>0.188930396324445</v>
      </c>
      <c r="I496">
        <v>3690</v>
      </c>
      <c r="J496">
        <f>IF(A495=Emisiones_CO2_CO2eq_LA[[#This Row],[País]],IFERROR(Emisiones_CO2_CO2eq_LA[[#This Row],[Industria (kilotoneladas CO₂e)]]-I495,0),0)</f>
        <v>30</v>
      </c>
      <c r="K496" s="5">
        <f>IF(A495=Emisiones_CO2_CO2eq_LA[[#This Row],[País]],IFERROR(((Emisiones_CO2_CO2eq_LA[[#This Row],[Industria (kilotoneladas CO₂e)]]-I495)/I495)*100,0),0)</f>
        <v>0.81967213114754101</v>
      </c>
      <c r="L496" s="5">
        <v>0.158443900553909</v>
      </c>
      <c r="M496">
        <v>112160</v>
      </c>
      <c r="N496">
        <f>IF(A495=Emisiones_CO2_CO2eq_LA[[#This Row],[País]],IFERROR(Emisiones_CO2_CO2eq_LA[[#This Row],[UCTUS (kilotoneladas CO₂e)]]-M495,0),0)</f>
        <v>1090</v>
      </c>
      <c r="O496" s="5">
        <f>IF(A495=Emisiones_CO2_CO2eq_LA[[#This Row],[País]],IFERROR(((Emisiones_CO2_CO2eq_LA[[#This Row],[UCTUS (kilotoneladas CO₂e)]]-M495)/M495)*100,0),0)</f>
        <v>0.98136310434860896</v>
      </c>
      <c r="P496" s="5">
        <v>4.8160075572158503</v>
      </c>
      <c r="Q496">
        <v>200</v>
      </c>
      <c r="R496">
        <f>IF(A495=Emisiones_CO2_CO2eq_LA[[#This Row],[País]],IFERROR(Emisiones_CO2_CO2eq_LA[[#This Row],[Otras Quemas de Combustible (kilotoneladas CO₂e)]]-Q495,0),0)</f>
        <v>0</v>
      </c>
      <c r="S496" s="5">
        <f>IF(A495=Emisiones_CO2_CO2eq_LA[[#This Row],[País]],IFERROR(((Emisiones_CO2_CO2eq_LA[[#This Row],[Otras Quemas de Combustible (kilotoneladas CO₂e)]]-Q495)/Q495)*100,0),0)</f>
        <v>0</v>
      </c>
      <c r="T496" s="5">
        <v>0.01</v>
      </c>
      <c r="U496">
        <v>33200</v>
      </c>
      <c r="V496">
        <f>IF(A495=Emisiones_CO2_CO2eq_LA[[#This Row],[País]],IFERROR(Emisiones_CO2_CO2eq_LA[[#This Row],[Transporte (kilotoneladas CO₂e)]]-U495,0),0)</f>
        <v>700</v>
      </c>
      <c r="W496" s="5">
        <f>IF(A495=Emisiones_CO2_CO2eq_LA[[#This Row],[País]],IFERROR(((Emisiones_CO2_CO2eq_LA[[#This Row],[Transporte (kilotoneladas CO₂e)]]-U495)/U495)*100,0),0)</f>
        <v>2.1538461538461537</v>
      </c>
      <c r="X496" s="5">
        <v>1.4255657177208101</v>
      </c>
      <c r="Y496">
        <v>31700</v>
      </c>
      <c r="Z496">
        <f>IF(A495=Emisiones_CO2_CO2eq_LA[[#This Row],[País]],IFERROR(Emisiones_CO2_CO2eq_LA[[#This Row],[Manufactura y Construcción (kilotoneladas CO₂e)]]-Y495,0),0)</f>
        <v>-500</v>
      </c>
      <c r="AA496" s="5">
        <f>IF(A495=Emisiones_CO2_CO2eq_LA[[#This Row],[País]],IFERROR(((Emisiones_CO2_CO2eq_LA[[#This Row],[Manufactura y Construcción (kilotoneladas CO₂e)]]-Y495)/Y495)*100,0),0)</f>
        <v>-1.5527950310559007</v>
      </c>
      <c r="AB496" s="5">
        <v>1.3611576280647499</v>
      </c>
      <c r="AC496">
        <v>9140</v>
      </c>
      <c r="AD496">
        <f>IF(A495=Emisiones_CO2_CO2eq_LA[[#This Row],[País]],IFERROR(Emisiones_CO2_CO2eq_LA[[#This Row],[Emisiones Fugitivas (kilotoneladas CO₂e)]]-AC495,0),0)</f>
        <v>-4320</v>
      </c>
      <c r="AE496" s="5">
        <f>IF(A495=Emisiones_CO2_CO2eq_LA[[#This Row],[País]],IFERROR(((Emisiones_CO2_CO2eq_LA[[#This Row],[Emisiones Fugitivas (kilotoneladas CO₂e)]]-AC495)/AC495)*100,0),0)</f>
        <v>-32.095096582466567</v>
      </c>
      <c r="AF496" s="5">
        <v>0.392459959637597</v>
      </c>
      <c r="AG496">
        <v>50200</v>
      </c>
      <c r="AH496">
        <f>IF(A495=Emisiones_CO2_CO2eq_LA[[#This Row],[País]],IFERROR(Emisiones_CO2_CO2eq_LA[[#This Row],[Electricidad y Calor (kilotoneladas CO₂e)]]-AG495,0),0)</f>
        <v>600</v>
      </c>
      <c r="AI496" s="5">
        <f>IF(A495=Emisiones_CO2_CO2eq_LA[[#This Row],[País]],IFERROR(((Emisiones_CO2_CO2eq_LA[[#This Row],[Electricidad y Calor (kilotoneladas CO₂e)]]-AG495)/AG495)*100,0),0)</f>
        <v>1.2096774193548387</v>
      </c>
      <c r="AJ496" s="5">
        <v>2.15552406715616</v>
      </c>
    </row>
    <row r="497" spans="1:36" x14ac:dyDescent="0.25">
      <c r="A497" t="s">
        <v>376</v>
      </c>
      <c r="B497" t="s">
        <v>376</v>
      </c>
      <c r="C497" t="s">
        <v>377</v>
      </c>
      <c r="D497">
        <v>1999</v>
      </c>
      <c r="E497">
        <v>5700</v>
      </c>
      <c r="F497">
        <f>IF(A496=Emisiones_CO2_CO2eq_LA[[#This Row],[País]],IFERROR(Emisiones_CO2_CO2eq_LA[[#This Row],[Edificios (kilotoneladas CO₂e)]]-E496,0),0)</f>
        <v>1300</v>
      </c>
      <c r="G497" s="5">
        <f>IF(A496=Emisiones_CO2_CO2eq_LA[[#This Row],[País]],IFERROR(((Emisiones_CO2_CO2eq_LA[[#This Row],[Edificios (kilotoneladas CO₂e)]]-E496)/E496)*100,0),0)</f>
        <v>29.545454545454547</v>
      </c>
      <c r="H497" s="5">
        <v>0.24010109519797801</v>
      </c>
      <c r="I497">
        <v>3820</v>
      </c>
      <c r="J497">
        <f>IF(A496=Emisiones_CO2_CO2eq_LA[[#This Row],[País]],IFERROR(Emisiones_CO2_CO2eq_LA[[#This Row],[Industria (kilotoneladas CO₂e)]]-I496,0),0)</f>
        <v>130</v>
      </c>
      <c r="K497" s="5">
        <f>IF(A496=Emisiones_CO2_CO2eq_LA[[#This Row],[País]],IFERROR(((Emisiones_CO2_CO2eq_LA[[#This Row],[Industria (kilotoneladas CO₂e)]]-I496)/I496)*100,0),0)</f>
        <v>3.5230352303523031</v>
      </c>
      <c r="L497" s="5">
        <v>0.160909856781802</v>
      </c>
      <c r="M497">
        <v>111210</v>
      </c>
      <c r="N497">
        <f>IF(A496=Emisiones_CO2_CO2eq_LA[[#This Row],[País]],IFERROR(Emisiones_CO2_CO2eq_LA[[#This Row],[UCTUS (kilotoneladas CO₂e)]]-M496,0),0)</f>
        <v>-950</v>
      </c>
      <c r="O497" s="5">
        <f>IF(A496=Emisiones_CO2_CO2eq_LA[[#This Row],[País]],IFERROR(((Emisiones_CO2_CO2eq_LA[[#This Row],[UCTUS (kilotoneladas CO₂e)]]-M496)/M496)*100,0),0)</f>
        <v>-0.84700427960057068</v>
      </c>
      <c r="P497" s="5">
        <v>4.6844987363100197</v>
      </c>
      <c r="Q497">
        <v>500</v>
      </c>
      <c r="R497">
        <f>IF(A496=Emisiones_CO2_CO2eq_LA[[#This Row],[País]],IFERROR(Emisiones_CO2_CO2eq_LA[[#This Row],[Otras Quemas de Combustible (kilotoneladas CO₂e)]]-Q496,0),0)</f>
        <v>300</v>
      </c>
      <c r="S497" s="5">
        <f>IF(A496=Emisiones_CO2_CO2eq_LA[[#This Row],[País]],IFERROR(((Emisiones_CO2_CO2eq_LA[[#This Row],[Otras Quemas de Combustible (kilotoneladas CO₂e)]]-Q496)/Q496)*100,0),0)</f>
        <v>150</v>
      </c>
      <c r="T497" s="5">
        <v>0.02</v>
      </c>
      <c r="U497">
        <v>33200</v>
      </c>
      <c r="V497">
        <f>IF(A496=Emisiones_CO2_CO2eq_LA[[#This Row],[País]],IFERROR(Emisiones_CO2_CO2eq_LA[[#This Row],[Transporte (kilotoneladas CO₂e)]]-U496,0),0)</f>
        <v>0</v>
      </c>
      <c r="W497" s="5">
        <f>IF(A496=Emisiones_CO2_CO2eq_LA[[#This Row],[País]],IFERROR(((Emisiones_CO2_CO2eq_LA[[#This Row],[Transporte (kilotoneladas CO₂e)]]-U496)/U496)*100,0),0)</f>
        <v>0</v>
      </c>
      <c r="X497" s="5">
        <v>1.3984835720303199</v>
      </c>
      <c r="Y497">
        <v>28100</v>
      </c>
      <c r="Z497">
        <f>IF(A496=Emisiones_CO2_CO2eq_LA[[#This Row],[País]],IFERROR(Emisiones_CO2_CO2eq_LA[[#This Row],[Manufactura y Construcción (kilotoneladas CO₂e)]]-Y496,0),0)</f>
        <v>-3600</v>
      </c>
      <c r="AA497" s="5">
        <f>IF(A496=Emisiones_CO2_CO2eq_LA[[#This Row],[País]],IFERROR(((Emisiones_CO2_CO2eq_LA[[#This Row],[Manufactura y Construcción (kilotoneladas CO₂e)]]-Y496)/Y496)*100,0),0)</f>
        <v>-11.356466876971609</v>
      </c>
      <c r="AB497" s="5">
        <v>1.1836562763268701</v>
      </c>
      <c r="AC497">
        <v>7660</v>
      </c>
      <c r="AD497">
        <f>IF(A496=Emisiones_CO2_CO2eq_LA[[#This Row],[País]],IFERROR(Emisiones_CO2_CO2eq_LA[[#This Row],[Emisiones Fugitivas (kilotoneladas CO₂e)]]-AC496,0),0)</f>
        <v>-1480</v>
      </c>
      <c r="AE497" s="5">
        <f>IF(A496=Emisiones_CO2_CO2eq_LA[[#This Row],[País]],IFERROR(((Emisiones_CO2_CO2eq_LA[[#This Row],[Emisiones Fugitivas (kilotoneladas CO₂e)]]-AC496)/AC496)*100,0),0)</f>
        <v>-16.192560175054705</v>
      </c>
      <c r="AF497" s="5">
        <v>0.32266217354675603</v>
      </c>
      <c r="AG497">
        <v>41800</v>
      </c>
      <c r="AH497">
        <f>IF(A496=Emisiones_CO2_CO2eq_LA[[#This Row],[País]],IFERROR(Emisiones_CO2_CO2eq_LA[[#This Row],[Electricidad y Calor (kilotoneladas CO₂e)]]-AG496,0),0)</f>
        <v>-8400</v>
      </c>
      <c r="AI497" s="5">
        <f>IF(A496=Emisiones_CO2_CO2eq_LA[[#This Row],[País]],IFERROR(((Emisiones_CO2_CO2eq_LA[[#This Row],[Electricidad y Calor (kilotoneladas CO₂e)]]-AG496)/AG496)*100,0),0)</f>
        <v>-16.733067729083665</v>
      </c>
      <c r="AJ497" s="5">
        <v>1.76074136478517</v>
      </c>
    </row>
    <row r="498" spans="1:36" x14ac:dyDescent="0.25">
      <c r="A498" t="s">
        <v>376</v>
      </c>
      <c r="B498" t="s">
        <v>376</v>
      </c>
      <c r="C498" t="s">
        <v>377</v>
      </c>
      <c r="D498">
        <v>2000</v>
      </c>
      <c r="E498">
        <v>5400</v>
      </c>
      <c r="F498">
        <f>IF(A497=Emisiones_CO2_CO2eq_LA[[#This Row],[País]],IFERROR(Emisiones_CO2_CO2eq_LA[[#This Row],[Edificios (kilotoneladas CO₂e)]]-E497,0),0)</f>
        <v>-300</v>
      </c>
      <c r="G498" s="5">
        <f>IF(A497=Emisiones_CO2_CO2eq_LA[[#This Row],[País]],IFERROR(((Emisiones_CO2_CO2eq_LA[[#This Row],[Edificios (kilotoneladas CO₂e)]]-E497)/E497)*100,0),0)</f>
        <v>-5.2631578947368416</v>
      </c>
      <c r="H498" s="5">
        <v>0.223214285714285</v>
      </c>
      <c r="I498">
        <v>3860</v>
      </c>
      <c r="J498">
        <f>IF(A497=Emisiones_CO2_CO2eq_LA[[#This Row],[País]],IFERROR(Emisiones_CO2_CO2eq_LA[[#This Row],[Industria (kilotoneladas CO₂e)]]-I497,0),0)</f>
        <v>40</v>
      </c>
      <c r="K498" s="5">
        <f>IF(A497=Emisiones_CO2_CO2eq_LA[[#This Row],[País]],IFERROR(((Emisiones_CO2_CO2eq_LA[[#This Row],[Industria (kilotoneladas CO₂e)]]-I497)/I497)*100,0),0)</f>
        <v>1.0471204188481675</v>
      </c>
      <c r="L498" s="5">
        <v>0.15955687830687801</v>
      </c>
      <c r="M498">
        <v>110660</v>
      </c>
      <c r="N498">
        <f>IF(A497=Emisiones_CO2_CO2eq_LA[[#This Row],[País]],IFERROR(Emisiones_CO2_CO2eq_LA[[#This Row],[UCTUS (kilotoneladas CO₂e)]]-M497,0),0)</f>
        <v>-550</v>
      </c>
      <c r="O498" s="5">
        <f>IF(A497=Emisiones_CO2_CO2eq_LA[[#This Row],[País]],IFERROR(((Emisiones_CO2_CO2eq_LA[[#This Row],[UCTUS (kilotoneladas CO₂e)]]-M497)/M497)*100,0),0)</f>
        <v>-0.4945598417408506</v>
      </c>
      <c r="P498" s="5">
        <v>4.5742394179894097</v>
      </c>
      <c r="Q498">
        <v>500</v>
      </c>
      <c r="R498">
        <f>IF(A497=Emisiones_CO2_CO2eq_LA[[#This Row],[País]],IFERROR(Emisiones_CO2_CO2eq_LA[[#This Row],[Otras Quemas de Combustible (kilotoneladas CO₂e)]]-Q497,0),0)</f>
        <v>0</v>
      </c>
      <c r="S498" s="5">
        <f>IF(A497=Emisiones_CO2_CO2eq_LA[[#This Row],[País]],IFERROR(((Emisiones_CO2_CO2eq_LA[[#This Row],[Otras Quemas de Combustible (kilotoneladas CO₂e)]]-Q497)/Q497)*100,0),0)</f>
        <v>0</v>
      </c>
      <c r="T498" s="5">
        <v>0.02</v>
      </c>
      <c r="U498">
        <v>34100</v>
      </c>
      <c r="V498">
        <f>IF(A497=Emisiones_CO2_CO2eq_LA[[#This Row],[País]],IFERROR(Emisiones_CO2_CO2eq_LA[[#This Row],[Transporte (kilotoneladas CO₂e)]]-U497,0),0)</f>
        <v>900</v>
      </c>
      <c r="W498" s="5">
        <f>IF(A497=Emisiones_CO2_CO2eq_LA[[#This Row],[País]],IFERROR(((Emisiones_CO2_CO2eq_LA[[#This Row],[Transporte (kilotoneladas CO₂e)]]-U497)/U497)*100,0),0)</f>
        <v>2.7108433734939759</v>
      </c>
      <c r="X498" s="5">
        <v>1.4095568783068699</v>
      </c>
      <c r="Y498">
        <v>28000</v>
      </c>
      <c r="Z498">
        <f>IF(A497=Emisiones_CO2_CO2eq_LA[[#This Row],[País]],IFERROR(Emisiones_CO2_CO2eq_LA[[#This Row],[Manufactura y Construcción (kilotoneladas CO₂e)]]-Y497,0),0)</f>
        <v>-100</v>
      </c>
      <c r="AA498" s="5">
        <f>IF(A497=Emisiones_CO2_CO2eq_LA[[#This Row],[País]],IFERROR(((Emisiones_CO2_CO2eq_LA[[#This Row],[Manufactura y Construcción (kilotoneladas CO₂e)]]-Y497)/Y497)*100,0),0)</f>
        <v>-0.35587188612099641</v>
      </c>
      <c r="AB498" s="5">
        <v>1.1574074074073999</v>
      </c>
      <c r="AC498">
        <v>9300</v>
      </c>
      <c r="AD498">
        <f>IF(A497=Emisiones_CO2_CO2eq_LA[[#This Row],[País]],IFERROR(Emisiones_CO2_CO2eq_LA[[#This Row],[Emisiones Fugitivas (kilotoneladas CO₂e)]]-AC497,0),0)</f>
        <v>1640</v>
      </c>
      <c r="AE498" s="5">
        <f>IF(A497=Emisiones_CO2_CO2eq_LA[[#This Row],[País]],IFERROR(((Emisiones_CO2_CO2eq_LA[[#This Row],[Emisiones Fugitivas (kilotoneladas CO₂e)]]-AC497)/AC497)*100,0),0)</f>
        <v>21.409921671018274</v>
      </c>
      <c r="AF498" s="5">
        <v>0.38442460317460297</v>
      </c>
      <c r="AG498">
        <v>48200</v>
      </c>
      <c r="AH498">
        <f>IF(A497=Emisiones_CO2_CO2eq_LA[[#This Row],[País]],IFERROR(Emisiones_CO2_CO2eq_LA[[#This Row],[Electricidad y Calor (kilotoneladas CO₂e)]]-AG497,0),0)</f>
        <v>6400</v>
      </c>
      <c r="AI498" s="5">
        <f>IF(A497=Emisiones_CO2_CO2eq_LA[[#This Row],[País]],IFERROR(((Emisiones_CO2_CO2eq_LA[[#This Row],[Electricidad y Calor (kilotoneladas CO₂e)]]-AG497)/AG497)*100,0),0)</f>
        <v>15.311004784688995</v>
      </c>
      <c r="AJ498" s="5">
        <v>1.99239417989418</v>
      </c>
    </row>
    <row r="499" spans="1:36" x14ac:dyDescent="0.25">
      <c r="A499" t="s">
        <v>376</v>
      </c>
      <c r="B499" t="s">
        <v>376</v>
      </c>
      <c r="C499" t="s">
        <v>377</v>
      </c>
      <c r="D499">
        <v>2001</v>
      </c>
      <c r="E499">
        <v>5500</v>
      </c>
      <c r="F499">
        <f>IF(A498=Emisiones_CO2_CO2eq_LA[[#This Row],[País]],IFERROR(Emisiones_CO2_CO2eq_LA[[#This Row],[Edificios (kilotoneladas CO₂e)]]-E498,0),0)</f>
        <v>100</v>
      </c>
      <c r="G499" s="5">
        <f>IF(A498=Emisiones_CO2_CO2eq_LA[[#This Row],[País]],IFERROR(((Emisiones_CO2_CO2eq_LA[[#This Row],[Edificios (kilotoneladas CO₂e)]]-E498)/E498)*100,0),0)</f>
        <v>1.8518518518518516</v>
      </c>
      <c r="H499" s="5">
        <v>0.223159944818631</v>
      </c>
      <c r="I499">
        <v>3860</v>
      </c>
      <c r="J499">
        <f>IF(A498=Emisiones_CO2_CO2eq_LA[[#This Row],[País]],IFERROR(Emisiones_CO2_CO2eq_LA[[#This Row],[Industria (kilotoneladas CO₂e)]]-I498,0),0)</f>
        <v>0</v>
      </c>
      <c r="K499" s="5">
        <f>IF(A498=Emisiones_CO2_CO2eq_LA[[#This Row],[País]],IFERROR(((Emisiones_CO2_CO2eq_LA[[#This Row],[Industria (kilotoneladas CO₂e)]]-I498)/I498)*100,0),0)</f>
        <v>0</v>
      </c>
      <c r="L499" s="5">
        <v>0.156617706727257</v>
      </c>
      <c r="M499">
        <v>134000</v>
      </c>
      <c r="N499">
        <f>IF(A498=Emisiones_CO2_CO2eq_LA[[#This Row],[País]],IFERROR(Emisiones_CO2_CO2eq_LA[[#This Row],[UCTUS (kilotoneladas CO₂e)]]-M498,0),0)</f>
        <v>23340</v>
      </c>
      <c r="O499" s="5">
        <f>IF(A498=Emisiones_CO2_CO2eq_LA[[#This Row],[País]],IFERROR(((Emisiones_CO2_CO2eq_LA[[#This Row],[UCTUS (kilotoneladas CO₂e)]]-M498)/M498)*100,0),0)</f>
        <v>21.091632026025664</v>
      </c>
      <c r="P499" s="5">
        <v>5.4369877464903</v>
      </c>
      <c r="Q499">
        <v>600</v>
      </c>
      <c r="R499">
        <f>IF(A498=Emisiones_CO2_CO2eq_LA[[#This Row],[País]],IFERROR(Emisiones_CO2_CO2eq_LA[[#This Row],[Otras Quemas de Combustible (kilotoneladas CO₂e)]]-Q498,0),0)</f>
        <v>100</v>
      </c>
      <c r="S499" s="5">
        <f>IF(A498=Emisiones_CO2_CO2eq_LA[[#This Row],[País]],IFERROR(((Emisiones_CO2_CO2eq_LA[[#This Row],[Otras Quemas de Combustible (kilotoneladas CO₂e)]]-Q498)/Q498)*100,0),0)</f>
        <v>20</v>
      </c>
      <c r="T499" s="5">
        <v>0.02</v>
      </c>
      <c r="U499">
        <v>36700</v>
      </c>
      <c r="V499">
        <f>IF(A498=Emisiones_CO2_CO2eq_LA[[#This Row],[País]],IFERROR(Emisiones_CO2_CO2eq_LA[[#This Row],[Transporte (kilotoneladas CO₂e)]]-U498,0),0)</f>
        <v>2600</v>
      </c>
      <c r="W499" s="5">
        <f>IF(A498=Emisiones_CO2_CO2eq_LA[[#This Row],[País]],IFERROR(((Emisiones_CO2_CO2eq_LA[[#This Row],[Transporte (kilotoneladas CO₂e)]]-U498)/U498)*100,0),0)</f>
        <v>7.6246334310850443</v>
      </c>
      <c r="X499" s="5">
        <v>1.48908544997159</v>
      </c>
      <c r="Y499">
        <v>29200</v>
      </c>
      <c r="Z499">
        <f>IF(A498=Emisiones_CO2_CO2eq_LA[[#This Row],[País]],IFERROR(Emisiones_CO2_CO2eq_LA[[#This Row],[Manufactura y Construcción (kilotoneladas CO₂e)]]-Y498,0),0)</f>
        <v>1200</v>
      </c>
      <c r="AA499" s="5">
        <f>IF(A498=Emisiones_CO2_CO2eq_LA[[#This Row],[País]],IFERROR(((Emisiones_CO2_CO2eq_LA[[#This Row],[Manufactura y Construcción (kilotoneladas CO₂e)]]-Y498)/Y498)*100,0),0)</f>
        <v>4.2857142857142856</v>
      </c>
      <c r="AB499" s="5">
        <v>1.1847764343098199</v>
      </c>
      <c r="AC499">
        <v>6890</v>
      </c>
      <c r="AD499">
        <f>IF(A498=Emisiones_CO2_CO2eq_LA[[#This Row],[País]],IFERROR(Emisiones_CO2_CO2eq_LA[[#This Row],[Emisiones Fugitivas (kilotoneladas CO₂e)]]-AC498,0),0)</f>
        <v>-2410</v>
      </c>
      <c r="AE499" s="5">
        <f>IF(A498=Emisiones_CO2_CO2eq_LA[[#This Row],[País]],IFERROR(((Emisiones_CO2_CO2eq_LA[[#This Row],[Emisiones Fugitivas (kilotoneladas CO₂e)]]-AC498)/AC498)*100,0),0)</f>
        <v>-25.913978494623656</v>
      </c>
      <c r="AF499" s="5">
        <v>0.27955854905461303</v>
      </c>
      <c r="AG499">
        <v>51200</v>
      </c>
      <c r="AH499">
        <f>IF(A498=Emisiones_CO2_CO2eq_LA[[#This Row],[País]],IFERROR(Emisiones_CO2_CO2eq_LA[[#This Row],[Electricidad y Calor (kilotoneladas CO₂e)]]-AG498,0),0)</f>
        <v>3000</v>
      </c>
      <c r="AI499" s="5">
        <f>IF(A498=Emisiones_CO2_CO2eq_LA[[#This Row],[País]],IFERROR(((Emisiones_CO2_CO2eq_LA[[#This Row],[Electricidad y Calor (kilotoneladas CO₂e)]]-AG498)/AG498)*100,0),0)</f>
        <v>6.2240663900414939</v>
      </c>
      <c r="AJ499" s="5">
        <v>2.0774162135843501</v>
      </c>
    </row>
    <row r="500" spans="1:36" x14ac:dyDescent="0.25">
      <c r="A500" t="s">
        <v>376</v>
      </c>
      <c r="B500" t="s">
        <v>376</v>
      </c>
      <c r="C500" t="s">
        <v>377</v>
      </c>
      <c r="D500">
        <v>2002</v>
      </c>
      <c r="E500">
        <v>5400</v>
      </c>
      <c r="F500">
        <f>IF(A499=Emisiones_CO2_CO2eq_LA[[#This Row],[País]],IFERROR(Emisiones_CO2_CO2eq_LA[[#This Row],[Edificios (kilotoneladas CO₂e)]]-E499,0),0)</f>
        <v>-100</v>
      </c>
      <c r="G500" s="5">
        <f>IF(A499=Emisiones_CO2_CO2eq_LA[[#This Row],[País]],IFERROR(((Emisiones_CO2_CO2eq_LA[[#This Row],[Edificios (kilotoneladas CO₂e)]]-E499)/E499)*100,0),0)</f>
        <v>-1.8181818181818181</v>
      </c>
      <c r="H500" s="5">
        <v>0.21513944223107501</v>
      </c>
      <c r="I500">
        <v>3080</v>
      </c>
      <c r="J500">
        <f>IF(A499=Emisiones_CO2_CO2eq_LA[[#This Row],[País]],IFERROR(Emisiones_CO2_CO2eq_LA[[#This Row],[Industria (kilotoneladas CO₂e)]]-I499,0),0)</f>
        <v>-780</v>
      </c>
      <c r="K500" s="5">
        <f>IF(A499=Emisiones_CO2_CO2eq_LA[[#This Row],[País]],IFERROR(((Emisiones_CO2_CO2eq_LA[[#This Row],[Industria (kilotoneladas CO₂e)]]-I499)/I499)*100,0),0)</f>
        <v>-20.207253886010363</v>
      </c>
      <c r="L500" s="5">
        <v>0.122709163346613</v>
      </c>
      <c r="M500">
        <v>114100</v>
      </c>
      <c r="N500">
        <f>IF(A499=Emisiones_CO2_CO2eq_LA[[#This Row],[País]],IFERROR(Emisiones_CO2_CO2eq_LA[[#This Row],[UCTUS (kilotoneladas CO₂e)]]-M499,0),0)</f>
        <v>-19900</v>
      </c>
      <c r="O500" s="5">
        <f>IF(A499=Emisiones_CO2_CO2eq_LA[[#This Row],[País]],IFERROR(((Emisiones_CO2_CO2eq_LA[[#This Row],[UCTUS (kilotoneladas CO₂e)]]-M499)/M499)*100,0),0)</f>
        <v>-14.850746268656717</v>
      </c>
      <c r="P500" s="5">
        <v>4.5458167330677197</v>
      </c>
      <c r="Q500">
        <v>500</v>
      </c>
      <c r="R500">
        <f>IF(A499=Emisiones_CO2_CO2eq_LA[[#This Row],[País]],IFERROR(Emisiones_CO2_CO2eq_LA[[#This Row],[Otras Quemas de Combustible (kilotoneladas CO₂e)]]-Q499,0),0)</f>
        <v>-100</v>
      </c>
      <c r="S500" s="5">
        <f>IF(A499=Emisiones_CO2_CO2eq_LA[[#This Row],[País]],IFERROR(((Emisiones_CO2_CO2eq_LA[[#This Row],[Otras Quemas de Combustible (kilotoneladas CO₂e)]]-Q499)/Q499)*100,0),0)</f>
        <v>-16.666666666666664</v>
      </c>
      <c r="T500" s="5">
        <v>0.02</v>
      </c>
      <c r="U500">
        <v>35700</v>
      </c>
      <c r="V500">
        <f>IF(A499=Emisiones_CO2_CO2eq_LA[[#This Row],[País]],IFERROR(Emisiones_CO2_CO2eq_LA[[#This Row],[Transporte (kilotoneladas CO₂e)]]-U499,0),0)</f>
        <v>-1000</v>
      </c>
      <c r="W500" s="5">
        <f>IF(A499=Emisiones_CO2_CO2eq_LA[[#This Row],[País]],IFERROR(((Emisiones_CO2_CO2eq_LA[[#This Row],[Transporte (kilotoneladas CO₂e)]]-U499)/U499)*100,0),0)</f>
        <v>-2.7247956403269753</v>
      </c>
      <c r="X500" s="5">
        <v>1.4223107569721101</v>
      </c>
      <c r="Y500">
        <v>32100</v>
      </c>
      <c r="Z500">
        <f>IF(A499=Emisiones_CO2_CO2eq_LA[[#This Row],[País]],IFERROR(Emisiones_CO2_CO2eq_LA[[#This Row],[Manufactura y Construcción (kilotoneladas CO₂e)]]-Y499,0),0)</f>
        <v>2900</v>
      </c>
      <c r="AA500" s="5">
        <f>IF(A499=Emisiones_CO2_CO2eq_LA[[#This Row],[País]],IFERROR(((Emisiones_CO2_CO2eq_LA[[#This Row],[Manufactura y Construcción (kilotoneladas CO₂e)]]-Y499)/Y499)*100,0),0)</f>
        <v>9.9315068493150687</v>
      </c>
      <c r="AB500" s="5">
        <v>1.27888446215139</v>
      </c>
      <c r="AC500">
        <v>8970</v>
      </c>
      <c r="AD500">
        <f>IF(A499=Emisiones_CO2_CO2eq_LA[[#This Row],[País]],IFERROR(Emisiones_CO2_CO2eq_LA[[#This Row],[Emisiones Fugitivas (kilotoneladas CO₂e)]]-AC499,0),0)</f>
        <v>2080</v>
      </c>
      <c r="AE500" s="5">
        <f>IF(A499=Emisiones_CO2_CO2eq_LA[[#This Row],[País]],IFERROR(((Emisiones_CO2_CO2eq_LA[[#This Row],[Emisiones Fugitivas (kilotoneladas CO₂e)]]-AC499)/AC499)*100,0),0)</f>
        <v>30.188679245283019</v>
      </c>
      <c r="AF500" s="5">
        <v>0.357370517928286</v>
      </c>
      <c r="AG500">
        <v>49000</v>
      </c>
      <c r="AH500">
        <f>IF(A499=Emisiones_CO2_CO2eq_LA[[#This Row],[País]],IFERROR(Emisiones_CO2_CO2eq_LA[[#This Row],[Electricidad y Calor (kilotoneladas CO₂e)]]-AG499,0),0)</f>
        <v>-2200</v>
      </c>
      <c r="AI500" s="5">
        <f>IF(A499=Emisiones_CO2_CO2eq_LA[[#This Row],[País]],IFERROR(((Emisiones_CO2_CO2eq_LA[[#This Row],[Electricidad y Calor (kilotoneladas CO₂e)]]-AG499)/AG499)*100,0),0)</f>
        <v>-4.296875</v>
      </c>
      <c r="AJ500" s="5">
        <v>1.9521912350597601</v>
      </c>
    </row>
    <row r="501" spans="1:36" x14ac:dyDescent="0.25">
      <c r="A501" t="s">
        <v>376</v>
      </c>
      <c r="B501" t="s">
        <v>376</v>
      </c>
      <c r="C501" t="s">
        <v>377</v>
      </c>
      <c r="D501">
        <v>2003</v>
      </c>
      <c r="E501">
        <v>4600</v>
      </c>
      <c r="F501">
        <f>IF(A500=Emisiones_CO2_CO2eq_LA[[#This Row],[País]],IFERROR(Emisiones_CO2_CO2eq_LA[[#This Row],[Edificios (kilotoneladas CO₂e)]]-E500,0),0)</f>
        <v>-800</v>
      </c>
      <c r="G501" s="5">
        <f>IF(A500=Emisiones_CO2_CO2eq_LA[[#This Row],[País]],IFERROR(((Emisiones_CO2_CO2eq_LA[[#This Row],[Edificios (kilotoneladas CO₂e)]]-E500)/E500)*100,0),0)</f>
        <v>-14.814814814814813</v>
      </c>
      <c r="H501" s="5">
        <v>0.18002504696305499</v>
      </c>
      <c r="I501">
        <v>3350</v>
      </c>
      <c r="J501">
        <f>IF(A500=Emisiones_CO2_CO2eq_LA[[#This Row],[País]],IFERROR(Emisiones_CO2_CO2eq_LA[[#This Row],[Industria (kilotoneladas CO₂e)]]-I500,0),0)</f>
        <v>270</v>
      </c>
      <c r="K501" s="5">
        <f>IF(A500=Emisiones_CO2_CO2eq_LA[[#This Row],[País]],IFERROR(((Emisiones_CO2_CO2eq_LA[[#This Row],[Industria (kilotoneladas CO₂e)]]-I500)/I500)*100,0),0)</f>
        <v>8.7662337662337659</v>
      </c>
      <c r="L501" s="5">
        <v>0.13110519724483399</v>
      </c>
      <c r="M501">
        <v>128810</v>
      </c>
      <c r="N501">
        <f>IF(A500=Emisiones_CO2_CO2eq_LA[[#This Row],[País]],IFERROR(Emisiones_CO2_CO2eq_LA[[#This Row],[UCTUS (kilotoneladas CO₂e)]]-M500,0),0)</f>
        <v>14710</v>
      </c>
      <c r="O501" s="5">
        <f>IF(A500=Emisiones_CO2_CO2eq_LA[[#This Row],[País]],IFERROR(((Emisiones_CO2_CO2eq_LA[[#This Row],[UCTUS (kilotoneladas CO₂e)]]-M500)/M500)*100,0),0)</f>
        <v>12.892199824715162</v>
      </c>
      <c r="P501" s="5">
        <v>5.0410926737633002</v>
      </c>
      <c r="Q501">
        <v>200</v>
      </c>
      <c r="R501">
        <f>IF(A500=Emisiones_CO2_CO2eq_LA[[#This Row],[País]],IFERROR(Emisiones_CO2_CO2eq_LA[[#This Row],[Otras Quemas de Combustible (kilotoneladas CO₂e)]]-Q500,0),0)</f>
        <v>-300</v>
      </c>
      <c r="S501" s="5">
        <f>IF(A500=Emisiones_CO2_CO2eq_LA[[#This Row],[País]],IFERROR(((Emisiones_CO2_CO2eq_LA[[#This Row],[Otras Quemas de Combustible (kilotoneladas CO₂e)]]-Q500)/Q500)*100,0),0)</f>
        <v>-60</v>
      </c>
      <c r="T501" s="5">
        <v>0.01</v>
      </c>
      <c r="U501">
        <v>36300</v>
      </c>
      <c r="V501">
        <f>IF(A500=Emisiones_CO2_CO2eq_LA[[#This Row],[País]],IFERROR(Emisiones_CO2_CO2eq_LA[[#This Row],[Transporte (kilotoneladas CO₂e)]]-U500,0),0)</f>
        <v>600</v>
      </c>
      <c r="W501" s="5">
        <f>IF(A500=Emisiones_CO2_CO2eq_LA[[#This Row],[País]],IFERROR(((Emisiones_CO2_CO2eq_LA[[#This Row],[Transporte (kilotoneladas CO₂e)]]-U500)/U500)*100,0),0)</f>
        <v>1.680672268907563</v>
      </c>
      <c r="X501" s="5">
        <v>1.42063243581715</v>
      </c>
      <c r="Y501">
        <v>32299.999999999898</v>
      </c>
      <c r="Z501">
        <f>IF(A500=Emisiones_CO2_CO2eq_LA[[#This Row],[País]],IFERROR(Emisiones_CO2_CO2eq_LA[[#This Row],[Manufactura y Construcción (kilotoneladas CO₂e)]]-Y500,0),0)</f>
        <v>199.99999999989814</v>
      </c>
      <c r="AA501" s="5">
        <f>IF(A500=Emisiones_CO2_CO2eq_LA[[#This Row],[País]],IFERROR(((Emisiones_CO2_CO2eq_LA[[#This Row],[Manufactura y Construcción (kilotoneladas CO₂e)]]-Y500)/Y500)*100,0),0)</f>
        <v>0.62305295950124029</v>
      </c>
      <c r="AB501" s="5">
        <v>1.26408891671884</v>
      </c>
      <c r="AC501">
        <v>6400</v>
      </c>
      <c r="AD501">
        <f>IF(A500=Emisiones_CO2_CO2eq_LA[[#This Row],[País]],IFERROR(Emisiones_CO2_CO2eq_LA[[#This Row],[Emisiones Fugitivas (kilotoneladas CO₂e)]]-AC500,0),0)</f>
        <v>-2570</v>
      </c>
      <c r="AE501" s="5">
        <f>IF(A500=Emisiones_CO2_CO2eq_LA[[#This Row],[País]],IFERROR(((Emisiones_CO2_CO2eq_LA[[#This Row],[Emisiones Fugitivas (kilotoneladas CO₂e)]]-AC500)/AC500)*100,0),0)</f>
        <v>-28.651059085841695</v>
      </c>
      <c r="AF501" s="5">
        <v>0.25046963055729399</v>
      </c>
      <c r="AG501">
        <v>49100</v>
      </c>
      <c r="AH501">
        <f>IF(A500=Emisiones_CO2_CO2eq_LA[[#This Row],[País]],IFERROR(Emisiones_CO2_CO2eq_LA[[#This Row],[Electricidad y Calor (kilotoneladas CO₂e)]]-AG500,0),0)</f>
        <v>100</v>
      </c>
      <c r="AI501" s="5">
        <f>IF(A500=Emisiones_CO2_CO2eq_LA[[#This Row],[País]],IFERROR(((Emisiones_CO2_CO2eq_LA[[#This Row],[Electricidad y Calor (kilotoneladas CO₂e)]]-AG500)/AG500)*100,0),0)</f>
        <v>0.20408163265306123</v>
      </c>
      <c r="AJ501" s="5">
        <v>1.92157169693174</v>
      </c>
    </row>
    <row r="502" spans="1:36" x14ac:dyDescent="0.25">
      <c r="A502" t="s">
        <v>376</v>
      </c>
      <c r="B502" t="s">
        <v>376</v>
      </c>
      <c r="C502" t="s">
        <v>377</v>
      </c>
      <c r="D502">
        <v>2004</v>
      </c>
      <c r="E502">
        <v>6300</v>
      </c>
      <c r="F502">
        <f>IF(A501=Emisiones_CO2_CO2eq_LA[[#This Row],[País]],IFERROR(Emisiones_CO2_CO2eq_LA[[#This Row],[Edificios (kilotoneladas CO₂e)]]-E501,0),0)</f>
        <v>1700</v>
      </c>
      <c r="G502" s="5">
        <f>IF(A501=Emisiones_CO2_CO2eq_LA[[#This Row],[País]],IFERROR(((Emisiones_CO2_CO2eq_LA[[#This Row],[Edificios (kilotoneladas CO₂e)]]-E501)/E501)*100,0),0)</f>
        <v>36.95652173913043</v>
      </c>
      <c r="H502" s="5">
        <v>0.24233565411393601</v>
      </c>
      <c r="I502">
        <v>2150</v>
      </c>
      <c r="J502">
        <f>IF(A501=Emisiones_CO2_CO2eq_LA[[#This Row],[País]],IFERROR(Emisiones_CO2_CO2eq_LA[[#This Row],[Industria (kilotoneladas CO₂e)]]-I501,0),0)</f>
        <v>-1200</v>
      </c>
      <c r="K502" s="5">
        <f>IF(A501=Emisiones_CO2_CO2eq_LA[[#This Row],[País]],IFERROR(((Emisiones_CO2_CO2eq_LA[[#This Row],[Industria (kilotoneladas CO₂e)]]-I501)/I501)*100,0),0)</f>
        <v>-35.820895522388057</v>
      </c>
      <c r="L502" s="5">
        <v>8.2701850213486097E-2</v>
      </c>
      <c r="M502">
        <v>114880</v>
      </c>
      <c r="N502">
        <f>IF(A501=Emisiones_CO2_CO2eq_LA[[#This Row],[País]],IFERROR(Emisiones_CO2_CO2eq_LA[[#This Row],[UCTUS (kilotoneladas CO₂e)]]-M501,0),0)</f>
        <v>-13930</v>
      </c>
      <c r="O502" s="5">
        <f>IF(A501=Emisiones_CO2_CO2eq_LA[[#This Row],[País]],IFERROR(((Emisiones_CO2_CO2eq_LA[[#This Row],[UCTUS (kilotoneladas CO₂e)]]-M501)/M501)*100,0),0)</f>
        <v>-10.814377765701421</v>
      </c>
      <c r="P502" s="5">
        <v>4.4189714197791998</v>
      </c>
      <c r="Q502">
        <v>300</v>
      </c>
      <c r="R502">
        <f>IF(A501=Emisiones_CO2_CO2eq_LA[[#This Row],[País]],IFERROR(Emisiones_CO2_CO2eq_LA[[#This Row],[Otras Quemas de Combustible (kilotoneladas CO₂e)]]-Q501,0),0)</f>
        <v>100</v>
      </c>
      <c r="S502" s="5">
        <f>IF(A501=Emisiones_CO2_CO2eq_LA[[#This Row],[País]],IFERROR(((Emisiones_CO2_CO2eq_LA[[#This Row],[Otras Quemas de Combustible (kilotoneladas CO₂e)]]-Q501)/Q501)*100,0),0)</f>
        <v>50</v>
      </c>
      <c r="T502" s="5">
        <v>0.01</v>
      </c>
      <c r="U502">
        <v>38000</v>
      </c>
      <c r="V502">
        <f>IF(A501=Emisiones_CO2_CO2eq_LA[[#This Row],[País]],IFERROR(Emisiones_CO2_CO2eq_LA[[#This Row],[Transporte (kilotoneladas CO₂e)]]-U501,0),0)</f>
        <v>1700</v>
      </c>
      <c r="W502" s="5">
        <f>IF(A501=Emisiones_CO2_CO2eq_LA[[#This Row],[País]],IFERROR(((Emisiones_CO2_CO2eq_LA[[#This Row],[Transporte (kilotoneladas CO₂e)]]-U501)/U501)*100,0),0)</f>
        <v>4.6831955922865012</v>
      </c>
      <c r="X502" s="5">
        <v>1.46170712005231</v>
      </c>
      <c r="Y502">
        <v>35100</v>
      </c>
      <c r="Z502">
        <f>IF(A501=Emisiones_CO2_CO2eq_LA[[#This Row],[País]],IFERROR(Emisiones_CO2_CO2eq_LA[[#This Row],[Manufactura y Construcción (kilotoneladas CO₂e)]]-Y501,0),0)</f>
        <v>2800.0000000001019</v>
      </c>
      <c r="AA502" s="5">
        <f>IF(A501=Emisiones_CO2_CO2eq_LA[[#This Row],[País]],IFERROR(((Emisiones_CO2_CO2eq_LA[[#This Row],[Manufactura y Construcción (kilotoneladas CO₂e)]]-Y501)/Y501)*100,0),0)</f>
        <v>8.6687306501551422</v>
      </c>
      <c r="AB502" s="5">
        <v>1.35015578720621</v>
      </c>
      <c r="AC502">
        <v>7660</v>
      </c>
      <c r="AD502">
        <f>IF(A501=Emisiones_CO2_CO2eq_LA[[#This Row],[País]],IFERROR(Emisiones_CO2_CO2eq_LA[[#This Row],[Emisiones Fugitivas (kilotoneladas CO₂e)]]-AC501,0),0)</f>
        <v>1260</v>
      </c>
      <c r="AE502" s="5">
        <f>IF(A501=Emisiones_CO2_CO2eq_LA[[#This Row],[País]],IFERROR(((Emisiones_CO2_CO2eq_LA[[#This Row],[Emisiones Fugitivas (kilotoneladas CO₂e)]]-AC501)/AC501)*100,0),0)</f>
        <v>19.6875</v>
      </c>
      <c r="AF502" s="5">
        <v>0.29464938262107099</v>
      </c>
      <c r="AG502">
        <v>48100</v>
      </c>
      <c r="AH502">
        <f>IF(A501=Emisiones_CO2_CO2eq_LA[[#This Row],[País]],IFERROR(Emisiones_CO2_CO2eq_LA[[#This Row],[Electricidad y Calor (kilotoneladas CO₂e)]]-AG501,0),0)</f>
        <v>-1000</v>
      </c>
      <c r="AI502" s="5">
        <f>IF(A501=Emisiones_CO2_CO2eq_LA[[#This Row],[País]],IFERROR(((Emisiones_CO2_CO2eq_LA[[#This Row],[Electricidad y Calor (kilotoneladas CO₂e)]]-AG501)/AG501)*100,0),0)</f>
        <v>-2.0366598778004072</v>
      </c>
      <c r="AJ502" s="5">
        <v>1.8502134861714801</v>
      </c>
    </row>
    <row r="503" spans="1:36" x14ac:dyDescent="0.25">
      <c r="A503" t="s">
        <v>376</v>
      </c>
      <c r="B503" t="s">
        <v>376</v>
      </c>
      <c r="C503" t="s">
        <v>377</v>
      </c>
      <c r="D503">
        <v>2005</v>
      </c>
      <c r="E503">
        <v>7000</v>
      </c>
      <c r="F503">
        <f>IF(A502=Emisiones_CO2_CO2eq_LA[[#This Row],[País]],IFERROR(Emisiones_CO2_CO2eq_LA[[#This Row],[Edificios (kilotoneladas CO₂e)]]-E502,0),0)</f>
        <v>700</v>
      </c>
      <c r="G503" s="5">
        <f>IF(A502=Emisiones_CO2_CO2eq_LA[[#This Row],[País]],IFERROR(((Emisiones_CO2_CO2eq_LA[[#This Row],[Edificios (kilotoneladas CO₂e)]]-E502)/E502)*100,0),0)</f>
        <v>11.111111111111111</v>
      </c>
      <c r="H503" s="5">
        <v>0.26483050847457601</v>
      </c>
      <c r="I503">
        <v>2470</v>
      </c>
      <c r="J503">
        <f>IF(A502=Emisiones_CO2_CO2eq_LA[[#This Row],[País]],IFERROR(Emisiones_CO2_CO2eq_LA[[#This Row],[Industria (kilotoneladas CO₂e)]]-I502,0),0)</f>
        <v>320</v>
      </c>
      <c r="K503" s="5">
        <f>IF(A502=Emisiones_CO2_CO2eq_LA[[#This Row],[País]],IFERROR(((Emisiones_CO2_CO2eq_LA[[#This Row],[Industria (kilotoneladas CO₂e)]]-I502)/I502)*100,0),0)</f>
        <v>14.883720930232558</v>
      </c>
      <c r="L503" s="5">
        <v>9.3447336561743297E-2</v>
      </c>
      <c r="M503">
        <v>118010</v>
      </c>
      <c r="N503">
        <f>IF(A502=Emisiones_CO2_CO2eq_LA[[#This Row],[País]],IFERROR(Emisiones_CO2_CO2eq_LA[[#This Row],[UCTUS (kilotoneladas CO₂e)]]-M502,0),0)</f>
        <v>3130</v>
      </c>
      <c r="O503" s="5">
        <f>IF(A502=Emisiones_CO2_CO2eq_LA[[#This Row],[País]],IFERROR(((Emisiones_CO2_CO2eq_LA[[#This Row],[UCTUS (kilotoneladas CO₂e)]]-M502)/M502)*100,0),0)</f>
        <v>2.7245821727019499</v>
      </c>
      <c r="P503" s="5">
        <v>4.4646640435835296</v>
      </c>
      <c r="Q503">
        <v>1300</v>
      </c>
      <c r="R503">
        <f>IF(A502=Emisiones_CO2_CO2eq_LA[[#This Row],[País]],IFERROR(Emisiones_CO2_CO2eq_LA[[#This Row],[Otras Quemas de Combustible (kilotoneladas CO₂e)]]-Q502,0),0)</f>
        <v>1000</v>
      </c>
      <c r="S503" s="5">
        <f>IF(A502=Emisiones_CO2_CO2eq_LA[[#This Row],[País]],IFERROR(((Emisiones_CO2_CO2eq_LA[[#This Row],[Otras Quemas de Combustible (kilotoneladas CO₂e)]]-Q502)/Q502)*100,0),0)</f>
        <v>333.33333333333337</v>
      </c>
      <c r="T503" s="5">
        <v>0.05</v>
      </c>
      <c r="U503">
        <v>42200</v>
      </c>
      <c r="V503">
        <f>IF(A502=Emisiones_CO2_CO2eq_LA[[#This Row],[País]],IFERROR(Emisiones_CO2_CO2eq_LA[[#This Row],[Transporte (kilotoneladas CO₂e)]]-U502,0),0)</f>
        <v>4200</v>
      </c>
      <c r="W503" s="5">
        <f>IF(A502=Emisiones_CO2_CO2eq_LA[[#This Row],[País]],IFERROR(((Emisiones_CO2_CO2eq_LA[[#This Row],[Transporte (kilotoneladas CO₂e)]]-U502)/U502)*100,0),0)</f>
        <v>11.052631578947368</v>
      </c>
      <c r="X503" s="5">
        <v>1.5965496368038701</v>
      </c>
      <c r="Y503">
        <v>35600</v>
      </c>
      <c r="Z503">
        <f>IF(A502=Emisiones_CO2_CO2eq_LA[[#This Row],[País]],IFERROR(Emisiones_CO2_CO2eq_LA[[#This Row],[Manufactura y Construcción (kilotoneladas CO₂e)]]-Y502,0),0)</f>
        <v>500</v>
      </c>
      <c r="AA503" s="5">
        <f>IF(A502=Emisiones_CO2_CO2eq_LA[[#This Row],[País]],IFERROR(((Emisiones_CO2_CO2eq_LA[[#This Row],[Manufactura y Construcción (kilotoneladas CO₂e)]]-Y502)/Y502)*100,0),0)</f>
        <v>1.4245014245014245</v>
      </c>
      <c r="AB503" s="5">
        <v>1.34685230024213</v>
      </c>
      <c r="AC503">
        <v>14660</v>
      </c>
      <c r="AD503">
        <f>IF(A502=Emisiones_CO2_CO2eq_LA[[#This Row],[País]],IFERROR(Emisiones_CO2_CO2eq_LA[[#This Row],[Emisiones Fugitivas (kilotoneladas CO₂e)]]-AC502,0),0)</f>
        <v>7000</v>
      </c>
      <c r="AE503" s="5">
        <f>IF(A502=Emisiones_CO2_CO2eq_LA[[#This Row],[País]],IFERROR(((Emisiones_CO2_CO2eq_LA[[#This Row],[Emisiones Fugitivas (kilotoneladas CO₂e)]]-AC502)/AC502)*100,0),0)</f>
        <v>91.383812010443862</v>
      </c>
      <c r="AF503" s="5">
        <v>0.55463075060532696</v>
      </c>
      <c r="AG503">
        <v>51500</v>
      </c>
      <c r="AH503">
        <f>IF(A502=Emisiones_CO2_CO2eq_LA[[#This Row],[País]],IFERROR(Emisiones_CO2_CO2eq_LA[[#This Row],[Electricidad y Calor (kilotoneladas CO₂e)]]-AG502,0),0)</f>
        <v>3400</v>
      </c>
      <c r="AI503" s="5">
        <f>IF(A502=Emisiones_CO2_CO2eq_LA[[#This Row],[País]],IFERROR(((Emisiones_CO2_CO2eq_LA[[#This Row],[Electricidad y Calor (kilotoneladas CO₂e)]]-AG502)/AG502)*100,0),0)</f>
        <v>7.0686070686070686</v>
      </c>
      <c r="AJ503" s="5">
        <v>1.9483958837772299</v>
      </c>
    </row>
    <row r="504" spans="1:36" x14ac:dyDescent="0.25">
      <c r="A504" t="s">
        <v>376</v>
      </c>
      <c r="B504" t="s">
        <v>376</v>
      </c>
      <c r="C504" t="s">
        <v>377</v>
      </c>
      <c r="D504">
        <v>2006</v>
      </c>
      <c r="E504">
        <v>5000</v>
      </c>
      <c r="F504">
        <f>IF(A503=Emisiones_CO2_CO2eq_LA[[#This Row],[País]],IFERROR(Emisiones_CO2_CO2eq_LA[[#This Row],[Edificios (kilotoneladas CO₂e)]]-E503,0),0)</f>
        <v>-2000</v>
      </c>
      <c r="G504" s="5">
        <f>IF(A503=Emisiones_CO2_CO2eq_LA[[#This Row],[País]],IFERROR(((Emisiones_CO2_CO2eq_LA[[#This Row],[Edificios (kilotoneladas CO₂e)]]-E503)/E503)*100,0),0)</f>
        <v>-28.571428571428569</v>
      </c>
      <c r="H504" s="5">
        <v>0.18621973929236499</v>
      </c>
      <c r="I504">
        <v>4650</v>
      </c>
      <c r="J504">
        <f>IF(A503=Emisiones_CO2_CO2eq_LA[[#This Row],[País]],IFERROR(Emisiones_CO2_CO2eq_LA[[#This Row],[Industria (kilotoneladas CO₂e)]]-I503,0),0)</f>
        <v>2180</v>
      </c>
      <c r="K504" s="5">
        <f>IF(A503=Emisiones_CO2_CO2eq_LA[[#This Row],[País]],IFERROR(((Emisiones_CO2_CO2eq_LA[[#This Row],[Industria (kilotoneladas CO₂e)]]-I503)/I503)*100,0),0)</f>
        <v>88.259109311740886</v>
      </c>
      <c r="L504" s="5">
        <v>0.17318435754189901</v>
      </c>
      <c r="M504">
        <v>8490</v>
      </c>
      <c r="N504">
        <f>IF(A503=Emisiones_CO2_CO2eq_LA[[#This Row],[País]],IFERROR(Emisiones_CO2_CO2eq_LA[[#This Row],[UCTUS (kilotoneladas CO₂e)]]-M503,0),0)</f>
        <v>-109520</v>
      </c>
      <c r="O504" s="5">
        <f>IF(A503=Emisiones_CO2_CO2eq_LA[[#This Row],[País]],IFERROR(((Emisiones_CO2_CO2eq_LA[[#This Row],[UCTUS (kilotoneladas CO₂e)]]-M503)/M503)*100,0),0)</f>
        <v>-92.805694432675196</v>
      </c>
      <c r="P504" s="5">
        <v>0.31620111731843498</v>
      </c>
      <c r="Q504">
        <v>200</v>
      </c>
      <c r="R504">
        <f>IF(A503=Emisiones_CO2_CO2eq_LA[[#This Row],[País]],IFERROR(Emisiones_CO2_CO2eq_LA[[#This Row],[Otras Quemas de Combustible (kilotoneladas CO₂e)]]-Q503,0),0)</f>
        <v>-1100</v>
      </c>
      <c r="S504" s="5">
        <f>IF(A503=Emisiones_CO2_CO2eq_LA[[#This Row],[País]],IFERROR(((Emisiones_CO2_CO2eq_LA[[#This Row],[Otras Quemas de Combustible (kilotoneladas CO₂e)]]-Q503)/Q503)*100,0),0)</f>
        <v>-84.615384615384613</v>
      </c>
      <c r="T504" s="5">
        <v>0.01</v>
      </c>
      <c r="U504">
        <v>39800</v>
      </c>
      <c r="V504">
        <f>IF(A503=Emisiones_CO2_CO2eq_LA[[#This Row],[País]],IFERROR(Emisiones_CO2_CO2eq_LA[[#This Row],[Transporte (kilotoneladas CO₂e)]]-U503,0),0)</f>
        <v>-2400</v>
      </c>
      <c r="W504" s="5">
        <f>IF(A503=Emisiones_CO2_CO2eq_LA[[#This Row],[País]],IFERROR(((Emisiones_CO2_CO2eq_LA[[#This Row],[Transporte (kilotoneladas CO₂e)]]-U503)/U503)*100,0),0)</f>
        <v>-5.6872037914691944</v>
      </c>
      <c r="X504" s="5">
        <v>1.48230912476722</v>
      </c>
      <c r="Y504">
        <v>33500</v>
      </c>
      <c r="Z504">
        <f>IF(A503=Emisiones_CO2_CO2eq_LA[[#This Row],[País]],IFERROR(Emisiones_CO2_CO2eq_LA[[#This Row],[Manufactura y Construcción (kilotoneladas CO₂e)]]-Y503,0),0)</f>
        <v>-2100</v>
      </c>
      <c r="AA504" s="5">
        <f>IF(A503=Emisiones_CO2_CO2eq_LA[[#This Row],[País]],IFERROR(((Emisiones_CO2_CO2eq_LA[[#This Row],[Manufactura y Construcción (kilotoneladas CO₂e)]]-Y503)/Y503)*100,0),0)</f>
        <v>-5.8988764044943816</v>
      </c>
      <c r="AB504" s="5">
        <v>1.24767225325884</v>
      </c>
      <c r="AC504">
        <v>6620</v>
      </c>
      <c r="AD504">
        <f>IF(A503=Emisiones_CO2_CO2eq_LA[[#This Row],[País]],IFERROR(Emisiones_CO2_CO2eq_LA[[#This Row],[Emisiones Fugitivas (kilotoneladas CO₂e)]]-AC503,0),0)</f>
        <v>-8040</v>
      </c>
      <c r="AE504" s="5">
        <f>IF(A503=Emisiones_CO2_CO2eq_LA[[#This Row],[País]],IFERROR(((Emisiones_CO2_CO2eq_LA[[#This Row],[Emisiones Fugitivas (kilotoneladas CO₂e)]]-AC503)/AC503)*100,0),0)</f>
        <v>-54.843110504774891</v>
      </c>
      <c r="AF504" s="5">
        <v>0.24655493482309099</v>
      </c>
      <c r="AG504">
        <v>55300</v>
      </c>
      <c r="AH504">
        <f>IF(A503=Emisiones_CO2_CO2eq_LA[[#This Row],[País]],IFERROR(Emisiones_CO2_CO2eq_LA[[#This Row],[Electricidad y Calor (kilotoneladas CO₂e)]]-AG503,0),0)</f>
        <v>3800</v>
      </c>
      <c r="AI504" s="5">
        <f>IF(A503=Emisiones_CO2_CO2eq_LA[[#This Row],[País]],IFERROR(((Emisiones_CO2_CO2eq_LA[[#This Row],[Electricidad y Calor (kilotoneladas CO₂e)]]-AG503)/AG503)*100,0),0)</f>
        <v>7.3786407766990285</v>
      </c>
      <c r="AJ504" s="5">
        <v>2.0595903165735501</v>
      </c>
    </row>
    <row r="505" spans="1:36" x14ac:dyDescent="0.25">
      <c r="A505" t="s">
        <v>376</v>
      </c>
      <c r="B505" t="s">
        <v>376</v>
      </c>
      <c r="C505" t="s">
        <v>377</v>
      </c>
      <c r="D505">
        <v>2007</v>
      </c>
      <c r="E505">
        <v>10700</v>
      </c>
      <c r="F505">
        <f>IF(A504=Emisiones_CO2_CO2eq_LA[[#This Row],[País]],IFERROR(Emisiones_CO2_CO2eq_LA[[#This Row],[Edificios (kilotoneladas CO₂e)]]-E504,0),0)</f>
        <v>5700</v>
      </c>
      <c r="G505" s="5">
        <f>IF(A504=Emisiones_CO2_CO2eq_LA[[#This Row],[País]],IFERROR(((Emisiones_CO2_CO2eq_LA[[#This Row],[Edificios (kilotoneladas CO₂e)]]-E504)/E504)*100,0),0)</f>
        <v>113.99999999999999</v>
      </c>
      <c r="H505" s="5">
        <v>0.39268937169700502</v>
      </c>
      <c r="I505">
        <v>3320</v>
      </c>
      <c r="J505">
        <f>IF(A504=Emisiones_CO2_CO2eq_LA[[#This Row],[País]],IFERROR(Emisiones_CO2_CO2eq_LA[[#This Row],[Industria (kilotoneladas CO₂e)]]-I504,0),0)</f>
        <v>-1330</v>
      </c>
      <c r="K505" s="5">
        <f>IF(A504=Emisiones_CO2_CO2eq_LA[[#This Row],[País]],IFERROR(((Emisiones_CO2_CO2eq_LA[[#This Row],[Industria (kilotoneladas CO₂e)]]-I504)/I504)*100,0),0)</f>
        <v>-28.602150537634408</v>
      </c>
      <c r="L505" s="5">
        <v>0.12184380504991101</v>
      </c>
      <c r="M505">
        <v>11810</v>
      </c>
      <c r="N505">
        <f>IF(A504=Emisiones_CO2_CO2eq_LA[[#This Row],[País]],IFERROR(Emisiones_CO2_CO2eq_LA[[#This Row],[UCTUS (kilotoneladas CO₂e)]]-M504,0),0)</f>
        <v>3320</v>
      </c>
      <c r="O505" s="5">
        <f>IF(A504=Emisiones_CO2_CO2eq_LA[[#This Row],[País]],IFERROR(((Emisiones_CO2_CO2eq_LA[[#This Row],[UCTUS (kilotoneladas CO₂e)]]-M504)/M504)*100,0),0)</f>
        <v>39.104829210836279</v>
      </c>
      <c r="P505" s="5">
        <v>0.43342630651790898</v>
      </c>
      <c r="Q505">
        <v>500</v>
      </c>
      <c r="R505">
        <f>IF(A504=Emisiones_CO2_CO2eq_LA[[#This Row],[País]],IFERROR(Emisiones_CO2_CO2eq_LA[[#This Row],[Otras Quemas de Combustible (kilotoneladas CO₂e)]]-Q504,0),0)</f>
        <v>300</v>
      </c>
      <c r="S505" s="5">
        <f>IF(A504=Emisiones_CO2_CO2eq_LA[[#This Row],[País]],IFERROR(((Emisiones_CO2_CO2eq_LA[[#This Row],[Otras Quemas de Combustible (kilotoneladas CO₂e)]]-Q504)/Q504)*100,0),0)</f>
        <v>150</v>
      </c>
      <c r="T505" s="5">
        <v>0.02</v>
      </c>
      <c r="U505">
        <v>43000</v>
      </c>
      <c r="V505">
        <f>IF(A504=Emisiones_CO2_CO2eq_LA[[#This Row],[País]],IFERROR(Emisiones_CO2_CO2eq_LA[[#This Row],[Transporte (kilotoneladas CO₂e)]]-U504,0),0)</f>
        <v>3200</v>
      </c>
      <c r="W505" s="5">
        <f>IF(A504=Emisiones_CO2_CO2eq_LA[[#This Row],[País]],IFERROR(((Emisiones_CO2_CO2eq_LA[[#This Row],[Transporte (kilotoneladas CO₂e)]]-U504)/U504)*100,0),0)</f>
        <v>8.0402010050251249</v>
      </c>
      <c r="X505" s="5">
        <v>1.57809747504404</v>
      </c>
      <c r="Y505">
        <v>18300</v>
      </c>
      <c r="Z505">
        <f>IF(A504=Emisiones_CO2_CO2eq_LA[[#This Row],[País]],IFERROR(Emisiones_CO2_CO2eq_LA[[#This Row],[Manufactura y Construcción (kilotoneladas CO₂e)]]-Y504,0),0)</f>
        <v>-15200</v>
      </c>
      <c r="AA505" s="5">
        <f>IF(A504=Emisiones_CO2_CO2eq_LA[[#This Row],[País]],IFERROR(((Emisiones_CO2_CO2eq_LA[[#This Row],[Manufactura y Construcción (kilotoneladas CO₂e)]]-Y504)/Y504)*100,0),0)</f>
        <v>-45.373134328358212</v>
      </c>
      <c r="AB505" s="5">
        <v>0.67160892542571904</v>
      </c>
      <c r="AC505">
        <v>14880</v>
      </c>
      <c r="AD505">
        <f>IF(A504=Emisiones_CO2_CO2eq_LA[[#This Row],[País]],IFERROR(Emisiones_CO2_CO2eq_LA[[#This Row],[Emisiones Fugitivas (kilotoneladas CO₂e)]]-AC504,0),0)</f>
        <v>8260</v>
      </c>
      <c r="AE505" s="5">
        <f>IF(A504=Emisiones_CO2_CO2eq_LA[[#This Row],[País]],IFERROR(((Emisiones_CO2_CO2eq_LA[[#This Row],[Emisiones Fugitivas (kilotoneladas CO₂e)]]-AC504)/AC504)*100,0),0)</f>
        <v>124.77341389728096</v>
      </c>
      <c r="AF505" s="5">
        <v>0.54609512624779799</v>
      </c>
      <c r="AG505">
        <v>57400</v>
      </c>
      <c r="AH505">
        <f>IF(A504=Emisiones_CO2_CO2eq_LA[[#This Row],[País]],IFERROR(Emisiones_CO2_CO2eq_LA[[#This Row],[Electricidad y Calor (kilotoneladas CO₂e)]]-AG504,0),0)</f>
        <v>2100</v>
      </c>
      <c r="AI505" s="5">
        <f>IF(A504=Emisiones_CO2_CO2eq_LA[[#This Row],[País]],IFERROR(((Emisiones_CO2_CO2eq_LA[[#This Row],[Electricidad y Calor (kilotoneladas CO₂e)]]-AG504)/AG504)*100,0),0)</f>
        <v>3.79746835443038</v>
      </c>
      <c r="AJ505" s="5">
        <v>2.1065766294773902</v>
      </c>
    </row>
    <row r="506" spans="1:36" x14ac:dyDescent="0.25">
      <c r="A506" t="s">
        <v>376</v>
      </c>
      <c r="B506" t="s">
        <v>376</v>
      </c>
      <c r="C506" t="s">
        <v>377</v>
      </c>
      <c r="D506">
        <v>2008</v>
      </c>
      <c r="E506">
        <v>6500</v>
      </c>
      <c r="F506">
        <f>IF(A505=Emisiones_CO2_CO2eq_LA[[#This Row],[País]],IFERROR(Emisiones_CO2_CO2eq_LA[[#This Row],[Edificios (kilotoneladas CO₂e)]]-E505,0),0)</f>
        <v>-4200</v>
      </c>
      <c r="G506" s="5">
        <f>IF(A505=Emisiones_CO2_CO2eq_LA[[#This Row],[País]],IFERROR(((Emisiones_CO2_CO2eq_LA[[#This Row],[Edificios (kilotoneladas CO₂e)]]-E505)/E505)*100,0),0)</f>
        <v>-39.252336448598129</v>
      </c>
      <c r="H506" s="5">
        <v>0.23520046316398899</v>
      </c>
      <c r="I506">
        <v>3250</v>
      </c>
      <c r="J506">
        <f>IF(A505=Emisiones_CO2_CO2eq_LA[[#This Row],[País]],IFERROR(Emisiones_CO2_CO2eq_LA[[#This Row],[Industria (kilotoneladas CO₂e)]]-I505,0),0)</f>
        <v>-70</v>
      </c>
      <c r="K506" s="5">
        <f>IF(A505=Emisiones_CO2_CO2eq_LA[[#This Row],[País]],IFERROR(((Emisiones_CO2_CO2eq_LA[[#This Row],[Industria (kilotoneladas CO₂e)]]-I505)/I505)*100,0),0)</f>
        <v>-2.1084337349397591</v>
      </c>
      <c r="L506" s="5">
        <v>0.11760023158199399</v>
      </c>
      <c r="M506">
        <v>4850</v>
      </c>
      <c r="N506">
        <f>IF(A505=Emisiones_CO2_CO2eq_LA[[#This Row],[País]],IFERROR(Emisiones_CO2_CO2eq_LA[[#This Row],[UCTUS (kilotoneladas CO₂e)]]-M505,0),0)</f>
        <v>-6960</v>
      </c>
      <c r="O506" s="5">
        <f>IF(A505=Emisiones_CO2_CO2eq_LA[[#This Row],[País]],IFERROR(((Emisiones_CO2_CO2eq_LA[[#This Row],[UCTUS (kilotoneladas CO₂e)]]-M505)/M505)*100,0),0)</f>
        <v>-58.933107535986451</v>
      </c>
      <c r="P506" s="5">
        <v>0.17549573020697601</v>
      </c>
      <c r="Q506">
        <v>0</v>
      </c>
      <c r="R506">
        <f>IF(A505=Emisiones_CO2_CO2eq_LA[[#This Row],[País]],IFERROR(Emisiones_CO2_CO2eq_LA[[#This Row],[Otras Quemas de Combustible (kilotoneladas CO₂e)]]-Q505,0),0)</f>
        <v>-500</v>
      </c>
      <c r="S506" s="5">
        <f>IF(A505=Emisiones_CO2_CO2eq_LA[[#This Row],[País]],IFERROR(((Emisiones_CO2_CO2eq_LA[[#This Row],[Otras Quemas de Combustible (kilotoneladas CO₂e)]]-Q505)/Q505)*100,0),0)</f>
        <v>-100</v>
      </c>
      <c r="T506" s="6">
        <v>0</v>
      </c>
      <c r="U506">
        <v>44400</v>
      </c>
      <c r="V506">
        <f>IF(A505=Emisiones_CO2_CO2eq_LA[[#This Row],[País]],IFERROR(Emisiones_CO2_CO2eq_LA[[#This Row],[Transporte (kilotoneladas CO₂e)]]-U505,0),0)</f>
        <v>1400</v>
      </c>
      <c r="W506" s="5">
        <f>IF(A505=Emisiones_CO2_CO2eq_LA[[#This Row],[País]],IFERROR(((Emisiones_CO2_CO2eq_LA[[#This Row],[Transporte (kilotoneladas CO₂e)]]-U505)/U505)*100,0),0)</f>
        <v>3.2558139534883721</v>
      </c>
      <c r="X506" s="5">
        <v>1.60660008684324</v>
      </c>
      <c r="Y506">
        <v>42600</v>
      </c>
      <c r="Z506">
        <f>IF(A505=Emisiones_CO2_CO2eq_LA[[#This Row],[País]],IFERROR(Emisiones_CO2_CO2eq_LA[[#This Row],[Manufactura y Construcción (kilotoneladas CO₂e)]]-Y505,0),0)</f>
        <v>24300</v>
      </c>
      <c r="AA506" s="5">
        <f>IF(A505=Emisiones_CO2_CO2eq_LA[[#This Row],[País]],IFERROR(((Emisiones_CO2_CO2eq_LA[[#This Row],[Manufactura y Construcción (kilotoneladas CO₂e)]]-Y505)/Y505)*100,0),0)</f>
        <v>132.78688524590163</v>
      </c>
      <c r="AB506" s="5">
        <v>1.5414676508901399</v>
      </c>
      <c r="AC506">
        <v>17890</v>
      </c>
      <c r="AD506">
        <f>IF(A505=Emisiones_CO2_CO2eq_LA[[#This Row],[País]],IFERROR(Emisiones_CO2_CO2eq_LA[[#This Row],[Emisiones Fugitivas (kilotoneladas CO₂e)]]-AC505,0),0)</f>
        <v>3010</v>
      </c>
      <c r="AE506" s="5">
        <f>IF(A505=Emisiones_CO2_CO2eq_LA[[#This Row],[País]],IFERROR(((Emisiones_CO2_CO2eq_LA[[#This Row],[Emisiones Fugitivas (kilotoneladas CO₂e)]]-AC505)/AC505)*100,0),0)</f>
        <v>20.228494623655912</v>
      </c>
      <c r="AF506" s="5">
        <v>0.64734404400057899</v>
      </c>
      <c r="AG506">
        <v>65900</v>
      </c>
      <c r="AH506">
        <f>IF(A505=Emisiones_CO2_CO2eq_LA[[#This Row],[País]],IFERROR(Emisiones_CO2_CO2eq_LA[[#This Row],[Electricidad y Calor (kilotoneladas CO₂e)]]-AG505,0),0)</f>
        <v>8500</v>
      </c>
      <c r="AI506" s="5">
        <f>IF(A505=Emisiones_CO2_CO2eq_LA[[#This Row],[País]],IFERROR(((Emisiones_CO2_CO2eq_LA[[#This Row],[Electricidad y Calor (kilotoneladas CO₂e)]]-AG505)/AG505)*100,0),0)</f>
        <v>14.80836236933798</v>
      </c>
      <c r="AJ506" s="5">
        <v>2.3845708496164399</v>
      </c>
    </row>
    <row r="507" spans="1:36" x14ac:dyDescent="0.25">
      <c r="A507" t="s">
        <v>376</v>
      </c>
      <c r="B507" t="s">
        <v>376</v>
      </c>
      <c r="C507" t="s">
        <v>377</v>
      </c>
      <c r="D507">
        <v>2009</v>
      </c>
      <c r="E507">
        <v>6400</v>
      </c>
      <c r="F507">
        <f>IF(A506=Emisiones_CO2_CO2eq_LA[[#This Row],[País]],IFERROR(Emisiones_CO2_CO2eq_LA[[#This Row],[Edificios (kilotoneladas CO₂e)]]-E506,0),0)</f>
        <v>-100</v>
      </c>
      <c r="G507" s="5">
        <f>IF(A506=Emisiones_CO2_CO2eq_LA[[#This Row],[País]],IFERROR(((Emisiones_CO2_CO2eq_LA[[#This Row],[Edificios (kilotoneladas CO₂e)]]-E506)/E506)*100,0),0)</f>
        <v>-1.5384615384615385</v>
      </c>
      <c r="H507" s="5">
        <v>0.228318647212015</v>
      </c>
      <c r="I507">
        <v>3140</v>
      </c>
      <c r="J507">
        <f>IF(A506=Emisiones_CO2_CO2eq_LA[[#This Row],[País]],IFERROR(Emisiones_CO2_CO2eq_LA[[#This Row],[Industria (kilotoneladas CO₂e)]]-I506,0),0)</f>
        <v>-110</v>
      </c>
      <c r="K507" s="5">
        <f>IF(A506=Emisiones_CO2_CO2eq_LA[[#This Row],[País]],IFERROR(((Emisiones_CO2_CO2eq_LA[[#This Row],[Industria (kilotoneladas CO₂e)]]-I506)/I506)*100,0),0)</f>
        <v>-3.3846153846153846</v>
      </c>
      <c r="L507" s="5">
        <v>0.112018836288394</v>
      </c>
      <c r="M507">
        <v>1430</v>
      </c>
      <c r="N507">
        <f>IF(A506=Emisiones_CO2_CO2eq_LA[[#This Row],[País]],IFERROR(Emisiones_CO2_CO2eq_LA[[#This Row],[UCTUS (kilotoneladas CO₂e)]]-M506,0),0)</f>
        <v>-3420</v>
      </c>
      <c r="O507" s="5">
        <f>IF(A506=Emisiones_CO2_CO2eq_LA[[#This Row],[País]],IFERROR(((Emisiones_CO2_CO2eq_LA[[#This Row],[UCTUS (kilotoneladas CO₂e)]]-M506)/M506)*100,0),0)</f>
        <v>-70.515463917525778</v>
      </c>
      <c r="P507" s="5">
        <v>5.1014947736434599E-2</v>
      </c>
      <c r="Q507">
        <v>0</v>
      </c>
      <c r="R507">
        <f>IF(A506=Emisiones_CO2_CO2eq_LA[[#This Row],[País]],IFERROR(Emisiones_CO2_CO2eq_LA[[#This Row],[Otras Quemas de Combustible (kilotoneladas CO₂e)]]-Q506,0),0)</f>
        <v>0</v>
      </c>
      <c r="S507" s="5">
        <f>IF(A506=Emisiones_CO2_CO2eq_LA[[#This Row],[País]],IFERROR(((Emisiones_CO2_CO2eq_LA[[#This Row],[Otras Quemas de Combustible (kilotoneladas CO₂e)]]-Q506)/Q506)*100,0),0)</f>
        <v>0</v>
      </c>
      <c r="T507" s="6">
        <v>0</v>
      </c>
      <c r="U507">
        <v>46600</v>
      </c>
      <c r="V507">
        <f>IF(A506=Emisiones_CO2_CO2eq_LA[[#This Row],[País]],IFERROR(Emisiones_CO2_CO2eq_LA[[#This Row],[Transporte (kilotoneladas CO₂e)]]-U506,0),0)</f>
        <v>2200</v>
      </c>
      <c r="W507" s="5">
        <f>IF(A506=Emisiones_CO2_CO2eq_LA[[#This Row],[País]],IFERROR(((Emisiones_CO2_CO2eq_LA[[#This Row],[Transporte (kilotoneladas CO₂e)]]-U506)/U506)*100,0),0)</f>
        <v>4.954954954954955</v>
      </c>
      <c r="X507" s="5">
        <v>1.6624451500124799</v>
      </c>
      <c r="Y507">
        <v>40800</v>
      </c>
      <c r="Z507">
        <f>IF(A506=Emisiones_CO2_CO2eq_LA[[#This Row],[País]],IFERROR(Emisiones_CO2_CO2eq_LA[[#This Row],[Manufactura y Construcción (kilotoneladas CO₂e)]]-Y506,0),0)</f>
        <v>-1800</v>
      </c>
      <c r="AA507" s="5">
        <f>IF(A506=Emisiones_CO2_CO2eq_LA[[#This Row],[País]],IFERROR(((Emisiones_CO2_CO2eq_LA[[#This Row],[Manufactura y Construcción (kilotoneladas CO₂e)]]-Y506)/Y506)*100,0),0)</f>
        <v>-4.225352112676056</v>
      </c>
      <c r="AB507" s="5">
        <v>1.45553137597659</v>
      </c>
      <c r="AC507">
        <v>17070</v>
      </c>
      <c r="AD507">
        <f>IF(A506=Emisiones_CO2_CO2eq_LA[[#This Row],[País]],IFERROR(Emisiones_CO2_CO2eq_LA[[#This Row],[Emisiones Fugitivas (kilotoneladas CO₂e)]]-AC506,0),0)</f>
        <v>-820</v>
      </c>
      <c r="AE507" s="5">
        <f>IF(A506=Emisiones_CO2_CO2eq_LA[[#This Row],[País]],IFERROR(((Emisiones_CO2_CO2eq_LA[[#This Row],[Emisiones Fugitivas (kilotoneladas CO₂e)]]-AC506)/AC506)*100,0),0)</f>
        <v>-4.5835662381218558</v>
      </c>
      <c r="AF507" s="5">
        <v>0.60896864186079702</v>
      </c>
      <c r="AG507">
        <v>66800</v>
      </c>
      <c r="AH507">
        <f>IF(A506=Emisiones_CO2_CO2eq_LA[[#This Row],[País]],IFERROR(Emisiones_CO2_CO2eq_LA[[#This Row],[Electricidad y Calor (kilotoneladas CO₂e)]]-AG506,0),0)</f>
        <v>900</v>
      </c>
      <c r="AI507" s="5">
        <f>IF(A506=Emisiones_CO2_CO2eq_LA[[#This Row],[País]],IFERROR(((Emisiones_CO2_CO2eq_LA[[#This Row],[Electricidad y Calor (kilotoneladas CO₂e)]]-AG506)/AG506)*100,0),0)</f>
        <v>1.3657056145675266</v>
      </c>
      <c r="AJ507" s="5">
        <v>2.3830758802754</v>
      </c>
    </row>
    <row r="508" spans="1:36" x14ac:dyDescent="0.25">
      <c r="A508" t="s">
        <v>376</v>
      </c>
      <c r="B508" t="s">
        <v>376</v>
      </c>
      <c r="C508" t="s">
        <v>377</v>
      </c>
      <c r="D508">
        <v>2010</v>
      </c>
      <c r="E508">
        <v>6400</v>
      </c>
      <c r="F508">
        <f>IF(A507=Emisiones_CO2_CO2eq_LA[[#This Row],[País]],IFERROR(Emisiones_CO2_CO2eq_LA[[#This Row],[Edificios (kilotoneladas CO₂e)]]-E507,0),0)</f>
        <v>0</v>
      </c>
      <c r="G508" s="5">
        <f>IF(A507=Emisiones_CO2_CO2eq_LA[[#This Row],[País]],IFERROR(((Emisiones_CO2_CO2eq_LA[[#This Row],[Edificios (kilotoneladas CO₂e)]]-E507)/E507)*100,0),0)</f>
        <v>0</v>
      </c>
      <c r="H508" s="5">
        <v>0.22503516174402199</v>
      </c>
      <c r="I508">
        <v>2810</v>
      </c>
      <c r="J508">
        <f>IF(A507=Emisiones_CO2_CO2eq_LA[[#This Row],[País]],IFERROR(Emisiones_CO2_CO2eq_LA[[#This Row],[Industria (kilotoneladas CO₂e)]]-I507,0),0)</f>
        <v>-330</v>
      </c>
      <c r="K508" s="5">
        <f>IF(A507=Emisiones_CO2_CO2eq_LA[[#This Row],[País]],IFERROR(((Emisiones_CO2_CO2eq_LA[[#This Row],[Industria (kilotoneladas CO₂e)]]-I507)/I507)*100,0),0)</f>
        <v>-10.509554140127388</v>
      </c>
      <c r="L508" s="5">
        <v>9.8804500703234793E-2</v>
      </c>
      <c r="M508">
        <v>20310</v>
      </c>
      <c r="N508">
        <f>IF(A507=Emisiones_CO2_CO2eq_LA[[#This Row],[País]],IFERROR(Emisiones_CO2_CO2eq_LA[[#This Row],[UCTUS (kilotoneladas CO₂e)]]-M507,0),0)</f>
        <v>18880</v>
      </c>
      <c r="O508" s="5">
        <f>IF(A507=Emisiones_CO2_CO2eq_LA[[#This Row],[País]],IFERROR(((Emisiones_CO2_CO2eq_LA[[#This Row],[UCTUS (kilotoneladas CO₂e)]]-M507)/M507)*100,0),0)</f>
        <v>1320.2797202797203</v>
      </c>
      <c r="P508" s="5">
        <v>0.71413502109704596</v>
      </c>
      <c r="Q508">
        <v>0</v>
      </c>
      <c r="R508">
        <f>IF(A507=Emisiones_CO2_CO2eq_LA[[#This Row],[País]],IFERROR(Emisiones_CO2_CO2eq_LA[[#This Row],[Otras Quemas de Combustible (kilotoneladas CO₂e)]]-Q507,0),0)</f>
        <v>0</v>
      </c>
      <c r="S508" s="5">
        <f>IF(A507=Emisiones_CO2_CO2eq_LA[[#This Row],[País]],IFERROR(((Emisiones_CO2_CO2eq_LA[[#This Row],[Otras Quemas de Combustible (kilotoneladas CO₂e)]]-Q507)/Q507)*100,0),0)</f>
        <v>0</v>
      </c>
      <c r="T508" s="6">
        <v>0</v>
      </c>
      <c r="U508">
        <v>48200</v>
      </c>
      <c r="V508">
        <f>IF(A507=Emisiones_CO2_CO2eq_LA[[#This Row],[País]],IFERROR(Emisiones_CO2_CO2eq_LA[[#This Row],[Transporte (kilotoneladas CO₂e)]]-U507,0),0)</f>
        <v>1600</v>
      </c>
      <c r="W508" s="5">
        <f>IF(A507=Emisiones_CO2_CO2eq_LA[[#This Row],[País]],IFERROR(((Emisiones_CO2_CO2eq_LA[[#This Row],[Transporte (kilotoneladas CO₂e)]]-U507)/U507)*100,0),0)</f>
        <v>3.4334763948497855</v>
      </c>
      <c r="X508" s="5">
        <v>1.69479606188466</v>
      </c>
      <c r="Y508">
        <v>56800</v>
      </c>
      <c r="Z508">
        <f>IF(A507=Emisiones_CO2_CO2eq_LA[[#This Row],[País]],IFERROR(Emisiones_CO2_CO2eq_LA[[#This Row],[Manufactura y Construcción (kilotoneladas CO₂e)]]-Y507,0),0)</f>
        <v>16000</v>
      </c>
      <c r="AA508" s="5">
        <f>IF(A507=Emisiones_CO2_CO2eq_LA[[#This Row],[País]],IFERROR(((Emisiones_CO2_CO2eq_LA[[#This Row],[Manufactura y Construcción (kilotoneladas CO₂e)]]-Y507)/Y507)*100,0),0)</f>
        <v>39.215686274509807</v>
      </c>
      <c r="AB508" s="5">
        <v>1.9971870604781901</v>
      </c>
      <c r="AC508">
        <v>13020</v>
      </c>
      <c r="AD508">
        <f>IF(A507=Emisiones_CO2_CO2eq_LA[[#This Row],[País]],IFERROR(Emisiones_CO2_CO2eq_LA[[#This Row],[Emisiones Fugitivas (kilotoneladas CO₂e)]]-AC507,0),0)</f>
        <v>-4050</v>
      </c>
      <c r="AE508" s="5">
        <f>IF(A507=Emisiones_CO2_CO2eq_LA[[#This Row],[País]],IFERROR(((Emisiones_CO2_CO2eq_LA[[#This Row],[Emisiones Fugitivas (kilotoneladas CO₂e)]]-AC507)/AC507)*100,0),0)</f>
        <v>-23.725834797891039</v>
      </c>
      <c r="AF508" s="5">
        <v>0.45780590717299502</v>
      </c>
      <c r="AG508">
        <v>60100</v>
      </c>
      <c r="AH508">
        <f>IF(A507=Emisiones_CO2_CO2eq_LA[[#This Row],[País]],IFERROR(Emisiones_CO2_CO2eq_LA[[#This Row],[Electricidad y Calor (kilotoneladas CO₂e)]]-AG507,0),0)</f>
        <v>-6700</v>
      </c>
      <c r="AI508" s="5">
        <f>IF(A507=Emisiones_CO2_CO2eq_LA[[#This Row],[País]],IFERROR(((Emisiones_CO2_CO2eq_LA[[#This Row],[Electricidad y Calor (kilotoneladas CO₂e)]]-AG507)/AG507)*100,0),0)</f>
        <v>-10.029940119760479</v>
      </c>
      <c r="AJ508" s="5">
        <v>2.1132208157524599</v>
      </c>
    </row>
    <row r="509" spans="1:36" x14ac:dyDescent="0.25">
      <c r="A509" t="s">
        <v>376</v>
      </c>
      <c r="B509" t="s">
        <v>376</v>
      </c>
      <c r="C509" t="s">
        <v>377</v>
      </c>
      <c r="D509">
        <v>2011</v>
      </c>
      <c r="E509">
        <v>6200</v>
      </c>
      <c r="F509">
        <f>IF(A508=Emisiones_CO2_CO2eq_LA[[#This Row],[País]],IFERROR(Emisiones_CO2_CO2eq_LA[[#This Row],[Edificios (kilotoneladas CO₂e)]]-E508,0),0)</f>
        <v>-200</v>
      </c>
      <c r="G509" s="5">
        <f>IF(A508=Emisiones_CO2_CO2eq_LA[[#This Row],[País]],IFERROR(((Emisiones_CO2_CO2eq_LA[[#This Row],[Edificios (kilotoneladas CO₂e)]]-E508)/E508)*100,0),0)</f>
        <v>-3.125</v>
      </c>
      <c r="H509" s="5">
        <v>0.214621988368872</v>
      </c>
      <c r="I509">
        <v>3040</v>
      </c>
      <c r="J509">
        <f>IF(A508=Emisiones_CO2_CO2eq_LA[[#This Row],[País]],IFERROR(Emisiones_CO2_CO2eq_LA[[#This Row],[Industria (kilotoneladas CO₂e)]]-I508,0),0)</f>
        <v>230</v>
      </c>
      <c r="K509" s="5">
        <f>IF(A508=Emisiones_CO2_CO2eq_LA[[#This Row],[País]],IFERROR(((Emisiones_CO2_CO2eq_LA[[#This Row],[Industria (kilotoneladas CO₂e)]]-I508)/I508)*100,0),0)</f>
        <v>8.185053380782918</v>
      </c>
      <c r="L509" s="5">
        <v>0.105234007200221</v>
      </c>
      <c r="M509">
        <v>63090</v>
      </c>
      <c r="N509">
        <f>IF(A508=Emisiones_CO2_CO2eq_LA[[#This Row],[País]],IFERROR(Emisiones_CO2_CO2eq_LA[[#This Row],[UCTUS (kilotoneladas CO₂e)]]-M508,0),0)</f>
        <v>42780</v>
      </c>
      <c r="O509" s="5">
        <f>IF(A508=Emisiones_CO2_CO2eq_LA[[#This Row],[País]],IFERROR(((Emisiones_CO2_CO2eq_LA[[#This Row],[UCTUS (kilotoneladas CO₂e)]]-M508)/M508)*100,0),0)</f>
        <v>210.6351550960118</v>
      </c>
      <c r="P509" s="5">
        <v>2.18395181390196</v>
      </c>
      <c r="Q509">
        <v>0</v>
      </c>
      <c r="R509">
        <f>IF(A508=Emisiones_CO2_CO2eq_LA[[#This Row],[País]],IFERROR(Emisiones_CO2_CO2eq_LA[[#This Row],[Otras Quemas de Combustible (kilotoneladas CO₂e)]]-Q508,0),0)</f>
        <v>0</v>
      </c>
      <c r="S509" s="5">
        <f>IF(A508=Emisiones_CO2_CO2eq_LA[[#This Row],[País]],IFERROR(((Emisiones_CO2_CO2eq_LA[[#This Row],[Otras Quemas de Combustible (kilotoneladas CO₂e)]]-Q508)/Q508)*100,0),0)</f>
        <v>0</v>
      </c>
      <c r="T509" s="6">
        <v>0</v>
      </c>
      <c r="U509">
        <v>43100</v>
      </c>
      <c r="V509">
        <f>IF(A508=Emisiones_CO2_CO2eq_LA[[#This Row],[País]],IFERROR(Emisiones_CO2_CO2eq_LA[[#This Row],[Transporte (kilotoneladas CO₂e)]]-U508,0),0)</f>
        <v>-5100</v>
      </c>
      <c r="W509" s="5">
        <f>IF(A508=Emisiones_CO2_CO2eq_LA[[#This Row],[País]],IFERROR(((Emisiones_CO2_CO2eq_LA[[#This Row],[Transporte (kilotoneladas CO₂e)]]-U508)/U508)*100,0),0)</f>
        <v>-10.580912863070539</v>
      </c>
      <c r="X509" s="5">
        <v>1.4919689836610299</v>
      </c>
      <c r="Y509">
        <v>44300</v>
      </c>
      <c r="Z509">
        <f>IF(A508=Emisiones_CO2_CO2eq_LA[[#This Row],[País]],IFERROR(Emisiones_CO2_CO2eq_LA[[#This Row],[Manufactura y Construcción (kilotoneladas CO₂e)]]-Y508,0),0)</f>
        <v>-12500</v>
      </c>
      <c r="AA509" s="5">
        <f>IF(A508=Emisiones_CO2_CO2eq_LA[[#This Row],[País]],IFERROR(((Emisiones_CO2_CO2eq_LA[[#This Row],[Manufactura y Construcción (kilotoneladas CO₂e)]]-Y508)/Y508)*100,0),0)</f>
        <v>-22.007042253521128</v>
      </c>
      <c r="AB509" s="5">
        <v>1.5335087233453299</v>
      </c>
      <c r="AC509">
        <v>17290</v>
      </c>
      <c r="AD509">
        <f>IF(A508=Emisiones_CO2_CO2eq_LA[[#This Row],[País]],IFERROR(Emisiones_CO2_CO2eq_LA[[#This Row],[Emisiones Fugitivas (kilotoneladas CO₂e)]]-AC508,0),0)</f>
        <v>4270</v>
      </c>
      <c r="AE509" s="5">
        <f>IF(A508=Emisiones_CO2_CO2eq_LA[[#This Row],[País]],IFERROR(((Emisiones_CO2_CO2eq_LA[[#This Row],[Emisiones Fugitivas (kilotoneladas CO₂e)]]-AC508)/AC508)*100,0),0)</f>
        <v>32.795698924731184</v>
      </c>
      <c r="AF509" s="5">
        <v>0.59851841595125999</v>
      </c>
      <c r="AG509">
        <v>52000</v>
      </c>
      <c r="AH509">
        <f>IF(A508=Emisiones_CO2_CO2eq_LA[[#This Row],[País]],IFERROR(Emisiones_CO2_CO2eq_LA[[#This Row],[Electricidad y Calor (kilotoneladas CO₂e)]]-AG508,0),0)</f>
        <v>-8100</v>
      </c>
      <c r="AI509" s="5">
        <f>IF(A508=Emisiones_CO2_CO2eq_LA[[#This Row],[País]],IFERROR(((Emisiones_CO2_CO2eq_LA[[#This Row],[Electricidad y Calor (kilotoneladas CO₂e)]]-AG508)/AG508)*100,0),0)</f>
        <v>-13.477537437603992</v>
      </c>
      <c r="AJ509" s="5">
        <v>1.8000553863195701</v>
      </c>
    </row>
    <row r="510" spans="1:36" x14ac:dyDescent="0.25">
      <c r="A510" t="s">
        <v>376</v>
      </c>
      <c r="B510" t="s">
        <v>376</v>
      </c>
      <c r="C510" t="s">
        <v>377</v>
      </c>
      <c r="D510">
        <v>2012</v>
      </c>
      <c r="E510">
        <v>6400</v>
      </c>
      <c r="F510">
        <f>IF(A509=Emisiones_CO2_CO2eq_LA[[#This Row],[País]],IFERROR(Emisiones_CO2_CO2eq_LA[[#This Row],[Edificios (kilotoneladas CO₂e)]]-E509,0),0)</f>
        <v>200</v>
      </c>
      <c r="G510" s="5">
        <f>IF(A509=Emisiones_CO2_CO2eq_LA[[#This Row],[País]],IFERROR(((Emisiones_CO2_CO2eq_LA[[#This Row],[Edificios (kilotoneladas CO₂e)]]-E509)/E509)*100,0),0)</f>
        <v>3.225806451612903</v>
      </c>
      <c r="H510" s="5">
        <v>0.21797622696774599</v>
      </c>
      <c r="I510">
        <v>3170</v>
      </c>
      <c r="J510">
        <f>IF(A509=Emisiones_CO2_CO2eq_LA[[#This Row],[País]],IFERROR(Emisiones_CO2_CO2eq_LA[[#This Row],[Industria (kilotoneladas CO₂e)]]-I509,0),0)</f>
        <v>130</v>
      </c>
      <c r="K510" s="5">
        <f>IF(A509=Emisiones_CO2_CO2eq_LA[[#This Row],[País]],IFERROR(((Emisiones_CO2_CO2eq_LA[[#This Row],[Industria (kilotoneladas CO₂e)]]-I509)/I509)*100,0),0)</f>
        <v>4.2763157894736841</v>
      </c>
      <c r="L510" s="5">
        <v>0.107966349919961</v>
      </c>
      <c r="M510">
        <v>63470</v>
      </c>
      <c r="N510">
        <f>IF(A509=Emisiones_CO2_CO2eq_LA[[#This Row],[País]],IFERROR(Emisiones_CO2_CO2eq_LA[[#This Row],[UCTUS (kilotoneladas CO₂e)]]-M509,0),0)</f>
        <v>380</v>
      </c>
      <c r="O510" s="5">
        <f>IF(A509=Emisiones_CO2_CO2eq_LA[[#This Row],[País]],IFERROR(((Emisiones_CO2_CO2eq_LA[[#This Row],[UCTUS (kilotoneladas CO₂e)]]-M509)/M509)*100,0),0)</f>
        <v>0.60231415438262803</v>
      </c>
      <c r="P510" s="5">
        <v>2.1617111133816902</v>
      </c>
      <c r="Q510">
        <v>0</v>
      </c>
      <c r="R510">
        <f>IF(A509=Emisiones_CO2_CO2eq_LA[[#This Row],[País]],IFERROR(Emisiones_CO2_CO2eq_LA[[#This Row],[Otras Quemas de Combustible (kilotoneladas CO₂e)]]-Q509,0),0)</f>
        <v>0</v>
      </c>
      <c r="S510" s="5">
        <f>IF(A509=Emisiones_CO2_CO2eq_LA[[#This Row],[País]],IFERROR(((Emisiones_CO2_CO2eq_LA[[#This Row],[Otras Quemas de Combustible (kilotoneladas CO₂e)]]-Q509)/Q509)*100,0),0)</f>
        <v>0</v>
      </c>
      <c r="T510" s="6">
        <v>0</v>
      </c>
      <c r="U510">
        <v>52800</v>
      </c>
      <c r="V510">
        <f>IF(A509=Emisiones_CO2_CO2eq_LA[[#This Row],[País]],IFERROR(Emisiones_CO2_CO2eq_LA[[#This Row],[Transporte (kilotoneladas CO₂e)]]-U509,0),0)</f>
        <v>9700</v>
      </c>
      <c r="W510" s="5">
        <f>IF(A509=Emisiones_CO2_CO2eq_LA[[#This Row],[País]],IFERROR(((Emisiones_CO2_CO2eq_LA[[#This Row],[Transporte (kilotoneladas CO₂e)]]-U509)/U509)*100,0),0)</f>
        <v>22.505800464037122</v>
      </c>
      <c r="X510" s="5">
        <v>1.7983038724839</v>
      </c>
      <c r="Y510">
        <v>46100</v>
      </c>
      <c r="Z510">
        <f>IF(A509=Emisiones_CO2_CO2eq_LA[[#This Row],[País]],IFERROR(Emisiones_CO2_CO2eq_LA[[#This Row],[Manufactura y Construcción (kilotoneladas CO₂e)]]-Y509,0),0)</f>
        <v>1800</v>
      </c>
      <c r="AA510" s="5">
        <f>IF(A509=Emisiones_CO2_CO2eq_LA[[#This Row],[País]],IFERROR(((Emisiones_CO2_CO2eq_LA[[#This Row],[Manufactura y Construcción (kilotoneladas CO₂e)]]-Y509)/Y509)*100,0),0)</f>
        <v>4.0632054176072234</v>
      </c>
      <c r="AB510" s="5">
        <v>1.57011000987704</v>
      </c>
      <c r="AC510">
        <v>19590</v>
      </c>
      <c r="AD510">
        <f>IF(A509=Emisiones_CO2_CO2eq_LA[[#This Row],[País]],IFERROR(Emisiones_CO2_CO2eq_LA[[#This Row],[Emisiones Fugitivas (kilotoneladas CO₂e)]]-AC509,0),0)</f>
        <v>2300</v>
      </c>
      <c r="AE510" s="5">
        <f>IF(A509=Emisiones_CO2_CO2eq_LA[[#This Row],[País]],IFERROR(((Emisiones_CO2_CO2eq_LA[[#This Row],[Emisiones Fugitivas (kilotoneladas CO₂e)]]-AC509)/AC509)*100,0),0)</f>
        <v>13.302486986697511</v>
      </c>
      <c r="AF510" s="5">
        <v>0.66721160723408601</v>
      </c>
      <c r="AG510">
        <v>58800</v>
      </c>
      <c r="AH510">
        <f>IF(A509=Emisiones_CO2_CO2eq_LA[[#This Row],[País]],IFERROR(Emisiones_CO2_CO2eq_LA[[#This Row],[Electricidad y Calor (kilotoneladas CO₂e)]]-AG509,0),0)</f>
        <v>6800</v>
      </c>
      <c r="AI510" s="5">
        <f>IF(A509=Emisiones_CO2_CO2eq_LA[[#This Row],[País]],IFERROR(((Emisiones_CO2_CO2eq_LA[[#This Row],[Electricidad y Calor (kilotoneladas CO₂e)]]-AG509)/AG509)*100,0),0)</f>
        <v>13.076923076923078</v>
      </c>
      <c r="AJ510" s="5">
        <v>2.00265658526616</v>
      </c>
    </row>
    <row r="511" spans="1:36" x14ac:dyDescent="0.25">
      <c r="A511" t="s">
        <v>376</v>
      </c>
      <c r="B511" t="s">
        <v>376</v>
      </c>
      <c r="C511" t="s">
        <v>377</v>
      </c>
      <c r="D511">
        <v>2013</v>
      </c>
      <c r="E511">
        <v>6800</v>
      </c>
      <c r="F511">
        <f>IF(A510=Emisiones_CO2_CO2eq_LA[[#This Row],[País]],IFERROR(Emisiones_CO2_CO2eq_LA[[#This Row],[Edificios (kilotoneladas CO₂e)]]-E510,0),0)</f>
        <v>400</v>
      </c>
      <c r="G511" s="5">
        <f>IF(A510=Emisiones_CO2_CO2eq_LA[[#This Row],[País]],IFERROR(((Emisiones_CO2_CO2eq_LA[[#This Row],[Edificios (kilotoneladas CO₂e)]]-E510)/E510)*100,0),0)</f>
        <v>6.25</v>
      </c>
      <c r="H511" s="5">
        <v>0.22833350122561299</v>
      </c>
      <c r="I511">
        <v>3320</v>
      </c>
      <c r="J511">
        <f>IF(A510=Emisiones_CO2_CO2eq_LA[[#This Row],[País]],IFERROR(Emisiones_CO2_CO2eq_LA[[#This Row],[Industria (kilotoneladas CO₂e)]]-I510,0),0)</f>
        <v>150</v>
      </c>
      <c r="K511" s="5">
        <f>IF(A510=Emisiones_CO2_CO2eq_LA[[#This Row],[País]],IFERROR(((Emisiones_CO2_CO2eq_LA[[#This Row],[Industria (kilotoneladas CO₂e)]]-I510)/I510)*100,0),0)</f>
        <v>4.7318611987381702</v>
      </c>
      <c r="L511" s="5">
        <v>0.111480474127799</v>
      </c>
      <c r="M511">
        <v>81300</v>
      </c>
      <c r="N511">
        <f>IF(A510=Emisiones_CO2_CO2eq_LA[[#This Row],[País]],IFERROR(Emisiones_CO2_CO2eq_LA[[#This Row],[UCTUS (kilotoneladas CO₂e)]]-M510,0),0)</f>
        <v>17830</v>
      </c>
      <c r="O511" s="5">
        <f>IF(A510=Emisiones_CO2_CO2eq_LA[[#This Row],[País]],IFERROR(((Emisiones_CO2_CO2eq_LA[[#This Row],[UCTUS (kilotoneladas CO₂e)]]-M510)/M510)*100,0),0)</f>
        <v>28.092011974161018</v>
      </c>
      <c r="P511" s="5">
        <v>2.72992847788858</v>
      </c>
      <c r="Q511">
        <v>0</v>
      </c>
      <c r="R511">
        <f>IF(A510=Emisiones_CO2_CO2eq_LA[[#This Row],[País]],IFERROR(Emisiones_CO2_CO2eq_LA[[#This Row],[Otras Quemas de Combustible (kilotoneladas CO₂e)]]-Q510,0),0)</f>
        <v>0</v>
      </c>
      <c r="S511" s="5">
        <f>IF(A510=Emisiones_CO2_CO2eq_LA[[#This Row],[País]],IFERROR(((Emisiones_CO2_CO2eq_LA[[#This Row],[Otras Quemas de Combustible (kilotoneladas CO₂e)]]-Q510)/Q510)*100,0),0)</f>
        <v>0</v>
      </c>
      <c r="T511" s="6">
        <v>0</v>
      </c>
      <c r="U511">
        <v>44200</v>
      </c>
      <c r="V511">
        <f>IF(A510=Emisiones_CO2_CO2eq_LA[[#This Row],[País]],IFERROR(Emisiones_CO2_CO2eq_LA[[#This Row],[Transporte (kilotoneladas CO₂e)]]-U510,0),0)</f>
        <v>-8600</v>
      </c>
      <c r="W511" s="5">
        <f>IF(A510=Emisiones_CO2_CO2eq_LA[[#This Row],[País]],IFERROR(((Emisiones_CO2_CO2eq_LA[[#This Row],[Transporte (kilotoneladas CO₂e)]]-U510)/U510)*100,0),0)</f>
        <v>-16.287878787878789</v>
      </c>
      <c r="X511" s="5">
        <v>1.48416775796648</v>
      </c>
      <c r="Y511">
        <v>43600</v>
      </c>
      <c r="Z511">
        <f>IF(A510=Emisiones_CO2_CO2eq_LA[[#This Row],[País]],IFERROR(Emisiones_CO2_CO2eq_LA[[#This Row],[Manufactura y Construcción (kilotoneladas CO₂e)]]-Y510,0),0)</f>
        <v>-2500</v>
      </c>
      <c r="AA511" s="5">
        <f>IF(A510=Emisiones_CO2_CO2eq_LA[[#This Row],[País]],IFERROR(((Emisiones_CO2_CO2eq_LA[[#This Row],[Manufactura y Construcción (kilotoneladas CO₂e)]]-Y510)/Y510)*100,0),0)</f>
        <v>-5.4229934924078096</v>
      </c>
      <c r="AB511" s="5">
        <v>1.4640206843289301</v>
      </c>
      <c r="AC511">
        <v>26310</v>
      </c>
      <c r="AD511">
        <f>IF(A510=Emisiones_CO2_CO2eq_LA[[#This Row],[País]],IFERROR(Emisiones_CO2_CO2eq_LA[[#This Row],[Emisiones Fugitivas (kilotoneladas CO₂e)]]-AC510,0),0)</f>
        <v>6720</v>
      </c>
      <c r="AE511" s="5">
        <f>IF(A510=Emisiones_CO2_CO2eq_LA[[#This Row],[País]],IFERROR(((Emisiones_CO2_CO2eq_LA[[#This Row],[Emisiones Fugitivas (kilotoneladas CO₂e)]]-AC510)/AC510)*100,0),0)</f>
        <v>34.30321592649311</v>
      </c>
      <c r="AF511" s="5">
        <v>0.88344917900674902</v>
      </c>
      <c r="AG511">
        <v>57500</v>
      </c>
      <c r="AH511">
        <f>IF(A510=Emisiones_CO2_CO2eq_LA[[#This Row],[País]],IFERROR(Emisiones_CO2_CO2eq_LA[[#This Row],[Electricidad y Calor (kilotoneladas CO₂e)]]-AG510,0),0)</f>
        <v>-1300</v>
      </c>
      <c r="AI511" s="5">
        <f>IF(A510=Emisiones_CO2_CO2eq_LA[[#This Row],[País]],IFERROR(((Emisiones_CO2_CO2eq_LA[[#This Row],[Electricidad y Calor (kilotoneladas CO₂e)]]-AG510)/AG510)*100,0),0)</f>
        <v>-2.2108843537414966</v>
      </c>
      <c r="AJ511" s="5">
        <v>1.93076122359893</v>
      </c>
    </row>
    <row r="512" spans="1:36" x14ac:dyDescent="0.25">
      <c r="A512" t="s">
        <v>376</v>
      </c>
      <c r="B512" t="s">
        <v>376</v>
      </c>
      <c r="C512" t="s">
        <v>377</v>
      </c>
      <c r="D512">
        <v>2014</v>
      </c>
      <c r="E512">
        <v>7000</v>
      </c>
      <c r="F512">
        <f>IF(A511=Emisiones_CO2_CO2eq_LA[[#This Row],[País]],IFERROR(Emisiones_CO2_CO2eq_LA[[#This Row],[Edificios (kilotoneladas CO₂e)]]-E511,0),0)</f>
        <v>200</v>
      </c>
      <c r="G512" s="5">
        <f>IF(A511=Emisiones_CO2_CO2eq_LA[[#This Row],[País]],IFERROR(((Emisiones_CO2_CO2eq_LA[[#This Row],[Edificios (kilotoneladas CO₂e)]]-E511)/E511)*100,0),0)</f>
        <v>2.9411764705882351</v>
      </c>
      <c r="H512" s="5">
        <v>0.23299936757314499</v>
      </c>
      <c r="I512">
        <v>3150</v>
      </c>
      <c r="J512">
        <f>IF(A511=Emisiones_CO2_CO2eq_LA[[#This Row],[País]],IFERROR(Emisiones_CO2_CO2eq_LA[[#This Row],[Industria (kilotoneladas CO₂e)]]-I511,0),0)</f>
        <v>-170</v>
      </c>
      <c r="K512" s="5">
        <f>IF(A511=Emisiones_CO2_CO2eq_LA[[#This Row],[País]],IFERROR(((Emisiones_CO2_CO2eq_LA[[#This Row],[Industria (kilotoneladas CO₂e)]]-I511)/I511)*100,0),0)</f>
        <v>-5.1204819277108431</v>
      </c>
      <c r="L512" s="5">
        <v>0.104849715407915</v>
      </c>
      <c r="M512">
        <v>69820</v>
      </c>
      <c r="N512">
        <f>IF(A511=Emisiones_CO2_CO2eq_LA[[#This Row],[País]],IFERROR(Emisiones_CO2_CO2eq_LA[[#This Row],[UCTUS (kilotoneladas CO₂e)]]-M511,0),0)</f>
        <v>-11480</v>
      </c>
      <c r="O512" s="5">
        <f>IF(A511=Emisiones_CO2_CO2eq_LA[[#This Row],[País]],IFERROR(((Emisiones_CO2_CO2eq_LA[[#This Row],[UCTUS (kilotoneladas CO₂e)]]-M511)/M511)*100,0),0)</f>
        <v>-14.120541205412055</v>
      </c>
      <c r="P512" s="5">
        <v>2.32400226342242</v>
      </c>
      <c r="Q512">
        <v>0</v>
      </c>
      <c r="R512">
        <f>IF(A511=Emisiones_CO2_CO2eq_LA[[#This Row],[País]],IFERROR(Emisiones_CO2_CO2eq_LA[[#This Row],[Otras Quemas de Combustible (kilotoneladas CO₂e)]]-Q511,0),0)</f>
        <v>0</v>
      </c>
      <c r="S512" s="5">
        <f>IF(A511=Emisiones_CO2_CO2eq_LA[[#This Row],[País]],IFERROR(((Emisiones_CO2_CO2eq_LA[[#This Row],[Otras Quemas de Combustible (kilotoneladas CO₂e)]]-Q511)/Q511)*100,0),0)</f>
        <v>0</v>
      </c>
      <c r="T512" s="6">
        <v>0</v>
      </c>
      <c r="U512">
        <v>50000</v>
      </c>
      <c r="V512">
        <f>IF(A511=Emisiones_CO2_CO2eq_LA[[#This Row],[País]],IFERROR(Emisiones_CO2_CO2eq_LA[[#This Row],[Transporte (kilotoneladas CO₂e)]]-U511,0),0)</f>
        <v>5800</v>
      </c>
      <c r="W512" s="5">
        <f>IF(A511=Emisiones_CO2_CO2eq_LA[[#This Row],[País]],IFERROR(((Emisiones_CO2_CO2eq_LA[[#This Row],[Transporte (kilotoneladas CO₂e)]]-U511)/U511)*100,0),0)</f>
        <v>13.122171945701359</v>
      </c>
      <c r="X512" s="5">
        <v>1.6642811969510301</v>
      </c>
      <c r="Y512">
        <v>40400</v>
      </c>
      <c r="Z512">
        <f>IF(A511=Emisiones_CO2_CO2eq_LA[[#This Row],[País]],IFERROR(Emisiones_CO2_CO2eq_LA[[#This Row],[Manufactura y Construcción (kilotoneladas CO₂e)]]-Y511,0),0)</f>
        <v>-3200</v>
      </c>
      <c r="AA512" s="5">
        <f>IF(A511=Emisiones_CO2_CO2eq_LA[[#This Row],[País]],IFERROR(((Emisiones_CO2_CO2eq_LA[[#This Row],[Manufactura y Construcción (kilotoneladas CO₂e)]]-Y511)/Y511)*100,0),0)</f>
        <v>-7.3394495412844041</v>
      </c>
      <c r="AB512" s="5">
        <v>1.3447392071364299</v>
      </c>
      <c r="AC512">
        <v>29430</v>
      </c>
      <c r="AD512">
        <f>IF(A511=Emisiones_CO2_CO2eq_LA[[#This Row],[País]],IFERROR(Emisiones_CO2_CO2eq_LA[[#This Row],[Emisiones Fugitivas (kilotoneladas CO₂e)]]-AC511,0),0)</f>
        <v>3120</v>
      </c>
      <c r="AE512" s="5">
        <f>IF(A511=Emisiones_CO2_CO2eq_LA[[#This Row],[País]],IFERROR(((Emisiones_CO2_CO2eq_LA[[#This Row],[Emisiones Fugitivas (kilotoneladas CO₂e)]]-AC511)/AC511)*100,0),0)</f>
        <v>11.858608893956671</v>
      </c>
      <c r="AF512" s="5">
        <v>0.97959591252538003</v>
      </c>
      <c r="AG512">
        <v>54100</v>
      </c>
      <c r="AH512">
        <f>IF(A511=Emisiones_CO2_CO2eq_LA[[#This Row],[País]],IFERROR(Emisiones_CO2_CO2eq_LA[[#This Row],[Electricidad y Calor (kilotoneladas CO₂e)]]-AG511,0),0)</f>
        <v>-3400</v>
      </c>
      <c r="AI512" s="5">
        <f>IF(A511=Emisiones_CO2_CO2eq_LA[[#This Row],[País]],IFERROR(((Emisiones_CO2_CO2eq_LA[[#This Row],[Electricidad y Calor (kilotoneladas CO₂e)]]-AG511)/AG511)*100,0),0)</f>
        <v>-5.9130434782608692</v>
      </c>
      <c r="AJ512" s="5">
        <v>1.80075225510102</v>
      </c>
    </row>
    <row r="513" spans="1:36" x14ac:dyDescent="0.25">
      <c r="A513" t="s">
        <v>376</v>
      </c>
      <c r="B513" t="s">
        <v>376</v>
      </c>
      <c r="C513" t="s">
        <v>377</v>
      </c>
      <c r="D513">
        <v>2015</v>
      </c>
      <c r="E513">
        <v>5900</v>
      </c>
      <c r="F513">
        <f>IF(A512=Emisiones_CO2_CO2eq_LA[[#This Row],[País]],IFERROR(Emisiones_CO2_CO2eq_LA[[#This Row],[Edificios (kilotoneladas CO₂e)]]-E512,0),0)</f>
        <v>-1100</v>
      </c>
      <c r="G513" s="5">
        <f>IF(A512=Emisiones_CO2_CO2eq_LA[[#This Row],[País]],IFERROR(((Emisiones_CO2_CO2eq_LA[[#This Row],[Edificios (kilotoneladas CO₂e)]]-E512)/E512)*100,0),0)</f>
        <v>-15.714285714285714</v>
      </c>
      <c r="H513" s="5">
        <v>0.19613057642443901</v>
      </c>
      <c r="I513">
        <v>3260</v>
      </c>
      <c r="J513">
        <f>IF(A512=Emisiones_CO2_CO2eq_LA[[#This Row],[País]],IFERROR(Emisiones_CO2_CO2eq_LA[[#This Row],[Industria (kilotoneladas CO₂e)]]-I512,0),0)</f>
        <v>110</v>
      </c>
      <c r="K513" s="5">
        <f>IF(A512=Emisiones_CO2_CO2eq_LA[[#This Row],[País]],IFERROR(((Emisiones_CO2_CO2eq_LA[[#This Row],[Industria (kilotoneladas CO₂e)]]-I512)/I512)*100,0),0)</f>
        <v>3.4920634920634921</v>
      </c>
      <c r="L513" s="5">
        <v>0.108370454092148</v>
      </c>
      <c r="M513">
        <v>75120</v>
      </c>
      <c r="N513">
        <f>IF(A512=Emisiones_CO2_CO2eq_LA[[#This Row],[País]],IFERROR(Emisiones_CO2_CO2eq_LA[[#This Row],[UCTUS (kilotoneladas CO₂e)]]-M512,0),0)</f>
        <v>5300</v>
      </c>
      <c r="O513" s="5">
        <f>IF(A512=Emisiones_CO2_CO2eq_LA[[#This Row],[País]],IFERROR(((Emisiones_CO2_CO2eq_LA[[#This Row],[UCTUS (kilotoneladas CO₂e)]]-M512)/M512)*100,0),0)</f>
        <v>7.5909481523918645</v>
      </c>
      <c r="P513" s="5">
        <v>2.49717439000066</v>
      </c>
      <c r="Q513">
        <v>0</v>
      </c>
      <c r="R513">
        <f>IF(A512=Emisiones_CO2_CO2eq_LA[[#This Row],[País]],IFERROR(Emisiones_CO2_CO2eq_LA[[#This Row],[Otras Quemas de Combustible (kilotoneladas CO₂e)]]-Q512,0),0)</f>
        <v>0</v>
      </c>
      <c r="S513" s="5">
        <f>IF(A512=Emisiones_CO2_CO2eq_LA[[#This Row],[País]],IFERROR(((Emisiones_CO2_CO2eq_LA[[#This Row],[Otras Quemas de Combustible (kilotoneladas CO₂e)]]-Q512)/Q512)*100,0),0)</f>
        <v>0</v>
      </c>
      <c r="T513" s="6">
        <v>0</v>
      </c>
      <c r="U513">
        <v>45400</v>
      </c>
      <c r="V513">
        <f>IF(A512=Emisiones_CO2_CO2eq_LA[[#This Row],[País]],IFERROR(Emisiones_CO2_CO2eq_LA[[#This Row],[Transporte (kilotoneladas CO₂e)]]-U512,0),0)</f>
        <v>-4600</v>
      </c>
      <c r="W513" s="5">
        <f>IF(A512=Emisiones_CO2_CO2eq_LA[[#This Row],[País]],IFERROR(((Emisiones_CO2_CO2eq_LA[[#This Row],[Transporte (kilotoneladas CO₂e)]]-U512)/U512)*100,0),0)</f>
        <v>-9.1999999999999993</v>
      </c>
      <c r="X513" s="5">
        <v>1.50920816435077</v>
      </c>
      <c r="Y513">
        <v>30200</v>
      </c>
      <c r="Z513">
        <f>IF(A512=Emisiones_CO2_CO2eq_LA[[#This Row],[País]],IFERROR(Emisiones_CO2_CO2eq_LA[[#This Row],[Manufactura y Construcción (kilotoneladas CO₂e)]]-Y512,0),0)</f>
        <v>-10200</v>
      </c>
      <c r="AA513" s="5">
        <f>IF(A512=Emisiones_CO2_CO2eq_LA[[#This Row],[País]],IFERROR(((Emisiones_CO2_CO2eq_LA[[#This Row],[Manufactura y Construcción (kilotoneladas CO₂e)]]-Y512)/Y512)*100,0),0)</f>
        <v>-25.247524752475247</v>
      </c>
      <c r="AB513" s="5">
        <v>1.0039226115284801</v>
      </c>
      <c r="AC513">
        <v>29430</v>
      </c>
      <c r="AD513">
        <f>IF(A512=Emisiones_CO2_CO2eq_LA[[#This Row],[País]],IFERROR(Emisiones_CO2_CO2eq_LA[[#This Row],[Emisiones Fugitivas (kilotoneladas CO₂e)]]-AC512,0),0)</f>
        <v>0</v>
      </c>
      <c r="AE513" s="5">
        <f>IF(A512=Emisiones_CO2_CO2eq_LA[[#This Row],[País]],IFERROR(((Emisiones_CO2_CO2eq_LA[[#This Row],[Emisiones Fugitivas (kilotoneladas CO₂e)]]-AC512)/AC512)*100,0),0)</f>
        <v>0</v>
      </c>
      <c r="AF513" s="5">
        <v>0.97832590918157003</v>
      </c>
      <c r="AG513">
        <v>59000</v>
      </c>
      <c r="AH513">
        <f>IF(A512=Emisiones_CO2_CO2eq_LA[[#This Row],[País]],IFERROR(Emisiones_CO2_CO2eq_LA[[#This Row],[Electricidad y Calor (kilotoneladas CO₂e)]]-AG512,0),0)</f>
        <v>4900</v>
      </c>
      <c r="AI513" s="5">
        <f>IF(A512=Emisiones_CO2_CO2eq_LA[[#This Row],[País]],IFERROR(((Emisiones_CO2_CO2eq_LA[[#This Row],[Electricidad y Calor (kilotoneladas CO₂e)]]-AG512)/AG512)*100,0),0)</f>
        <v>9.0573012939001849</v>
      </c>
      <c r="AJ513" s="5">
        <v>1.9613057642443901</v>
      </c>
    </row>
    <row r="514" spans="1:36" x14ac:dyDescent="0.25">
      <c r="A514" t="s">
        <v>376</v>
      </c>
      <c r="B514" t="s">
        <v>376</v>
      </c>
      <c r="C514" t="s">
        <v>377</v>
      </c>
      <c r="D514">
        <v>2016</v>
      </c>
      <c r="E514">
        <v>5400</v>
      </c>
      <c r="F514">
        <f>IF(A513=Emisiones_CO2_CO2eq_LA[[#This Row],[País]],IFERROR(Emisiones_CO2_CO2eq_LA[[#This Row],[Edificios (kilotoneladas CO₂e)]]-E513,0),0)</f>
        <v>-500</v>
      </c>
      <c r="G514" s="5">
        <f>IF(A513=Emisiones_CO2_CO2eq_LA[[#This Row],[País]],IFERROR(((Emisiones_CO2_CO2eq_LA[[#This Row],[Edificios (kilotoneladas CO₂e)]]-E513)/E513)*100,0),0)</f>
        <v>-8.4745762711864394</v>
      </c>
      <c r="H514" s="5">
        <v>0.180898462363069</v>
      </c>
      <c r="I514">
        <v>3260</v>
      </c>
      <c r="J514">
        <f>IF(A513=Emisiones_CO2_CO2eq_LA[[#This Row],[País]],IFERROR(Emisiones_CO2_CO2eq_LA[[#This Row],[Industria (kilotoneladas CO₂e)]]-I513,0),0)</f>
        <v>0</v>
      </c>
      <c r="K514" s="5">
        <f>IF(A513=Emisiones_CO2_CO2eq_LA[[#This Row],[País]],IFERROR(((Emisiones_CO2_CO2eq_LA[[#This Row],[Industria (kilotoneladas CO₂e)]]-I513)/I513)*100,0),0)</f>
        <v>0</v>
      </c>
      <c r="L514" s="5">
        <v>0.10920907172289</v>
      </c>
      <c r="M514">
        <v>83630</v>
      </c>
      <c r="N514">
        <f>IF(A513=Emisiones_CO2_CO2eq_LA[[#This Row],[País]],IFERROR(Emisiones_CO2_CO2eq_LA[[#This Row],[UCTUS (kilotoneladas CO₂e)]]-M513,0),0)</f>
        <v>8510</v>
      </c>
      <c r="O514" s="5">
        <f>IF(A513=Emisiones_CO2_CO2eq_LA[[#This Row],[País]],IFERROR(((Emisiones_CO2_CO2eq_LA[[#This Row],[UCTUS (kilotoneladas CO₂e)]]-M513)/M513)*100,0),0)</f>
        <v>11.328541001064963</v>
      </c>
      <c r="P514" s="5">
        <v>2.8015811865599098</v>
      </c>
      <c r="Q514">
        <v>0</v>
      </c>
      <c r="R514">
        <f>IF(A513=Emisiones_CO2_CO2eq_LA[[#This Row],[País]],IFERROR(Emisiones_CO2_CO2eq_LA[[#This Row],[Otras Quemas de Combustible (kilotoneladas CO₂e)]]-Q513,0),0)</f>
        <v>0</v>
      </c>
      <c r="S514" s="5">
        <f>IF(A513=Emisiones_CO2_CO2eq_LA[[#This Row],[País]],IFERROR(((Emisiones_CO2_CO2eq_LA[[#This Row],[Otras Quemas de Combustible (kilotoneladas CO₂e)]]-Q513)/Q513)*100,0),0)</f>
        <v>0</v>
      </c>
      <c r="T514" s="6">
        <v>0</v>
      </c>
      <c r="U514">
        <v>40000</v>
      </c>
      <c r="V514">
        <f>IF(A513=Emisiones_CO2_CO2eq_LA[[#This Row],[País]],IFERROR(Emisiones_CO2_CO2eq_LA[[#This Row],[Transporte (kilotoneladas CO₂e)]]-U513,0),0)</f>
        <v>-5400</v>
      </c>
      <c r="W514" s="5">
        <f>IF(A513=Emisiones_CO2_CO2eq_LA[[#This Row],[País]],IFERROR(((Emisiones_CO2_CO2eq_LA[[#This Row],[Transporte (kilotoneladas CO₂e)]]-U513)/U513)*100,0),0)</f>
        <v>-11.894273127753303</v>
      </c>
      <c r="X514" s="5">
        <v>1.3399886100968099</v>
      </c>
      <c r="Y514">
        <v>25300</v>
      </c>
      <c r="Z514">
        <f>IF(A513=Emisiones_CO2_CO2eq_LA[[#This Row],[País]],IFERROR(Emisiones_CO2_CO2eq_LA[[#This Row],[Manufactura y Construcción (kilotoneladas CO₂e)]]-Y513,0),0)</f>
        <v>-4900</v>
      </c>
      <c r="AA514" s="5">
        <f>IF(A513=Emisiones_CO2_CO2eq_LA[[#This Row],[País]],IFERROR(((Emisiones_CO2_CO2eq_LA[[#This Row],[Manufactura y Construcción (kilotoneladas CO₂e)]]-Y513)/Y513)*100,0),0)</f>
        <v>-16.225165562913908</v>
      </c>
      <c r="AB514" s="5">
        <v>0.84754279588623405</v>
      </c>
      <c r="AC514">
        <v>29430</v>
      </c>
      <c r="AD514">
        <f>IF(A513=Emisiones_CO2_CO2eq_LA[[#This Row],[País]],IFERROR(Emisiones_CO2_CO2eq_LA[[#This Row],[Emisiones Fugitivas (kilotoneladas CO₂e)]]-AC513,0),0)</f>
        <v>0</v>
      </c>
      <c r="AE514" s="5">
        <f>IF(A513=Emisiones_CO2_CO2eq_LA[[#This Row],[País]],IFERROR(((Emisiones_CO2_CO2eq_LA[[#This Row],[Emisiones Fugitivas (kilotoneladas CO₂e)]]-AC513)/AC513)*100,0),0)</f>
        <v>0</v>
      </c>
      <c r="AF514" s="5">
        <v>0.98589661987873101</v>
      </c>
      <c r="AG514">
        <v>56600</v>
      </c>
      <c r="AH514">
        <f>IF(A513=Emisiones_CO2_CO2eq_LA[[#This Row],[País]],IFERROR(Emisiones_CO2_CO2eq_LA[[#This Row],[Electricidad y Calor (kilotoneladas CO₂e)]]-AG513,0),0)</f>
        <v>-2400</v>
      </c>
      <c r="AI514" s="5">
        <f>IF(A513=Emisiones_CO2_CO2eq_LA[[#This Row],[País]],IFERROR(((Emisiones_CO2_CO2eq_LA[[#This Row],[Electricidad y Calor (kilotoneladas CO₂e)]]-AG513)/AG513)*100,0),0)</f>
        <v>-4.0677966101694913</v>
      </c>
      <c r="AJ514" s="5">
        <v>1.89608388328699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2020-10-21T00:07:46Z</dcterms:modified>
</cp:coreProperties>
</file>