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ICC\CHILE\Todos los gases\"/>
    </mc:Choice>
  </mc:AlternateContent>
  <xr:revisionPtr revIDLastSave="0" documentId="13_ncr:1_{388613CC-21F4-4083-9BE5-E180647B6B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<sst xmlns="http://schemas.openxmlformats.org/spreadsheetml/2006/main" count="21" uniqueCount="21">
  <si>
    <t>CO2</t>
  </si>
  <si>
    <t>CH4</t>
  </si>
  <si>
    <t>N2O</t>
  </si>
  <si>
    <t>HFC</t>
  </si>
  <si>
    <t>SF6</t>
  </si>
  <si>
    <t>CO2eq</t>
  </si>
  <si>
    <t>Año</t>
  </si>
  <si>
    <t>Variación Anual CO2</t>
  </si>
  <si>
    <t>Variación CH4</t>
  </si>
  <si>
    <t>Variación N2O</t>
  </si>
  <si>
    <t>Variación HFC</t>
  </si>
  <si>
    <t>Variación SF6</t>
  </si>
  <si>
    <t>Variación CO2eq</t>
  </si>
  <si>
    <t>Población</t>
  </si>
  <si>
    <t>CO2 per cápita</t>
  </si>
  <si>
    <t>CH4 per cápita</t>
  </si>
  <si>
    <t>N2O per cápita</t>
  </si>
  <si>
    <t>HFC per cápita</t>
  </si>
  <si>
    <t>SF6 per cápita</t>
  </si>
  <si>
    <t>CO2eq per cápita</t>
  </si>
  <si>
    <t>Emisiones por Gas (kilotoneladas=1.000.000 kilos)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</si>
</sst>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2" fontId="18" fillId="0" borderId="0" xfId="0" applyNumberFormat="1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168" fontId="18" fillId="0" borderId="0" xfId="0" applyNumberFormat="1" applyFont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2E7D1-6E1A-4CB3-AE37-B2B441D5A2C8}" name="Todo_Gases_Chile" displayName="Todo_Gases_Chile" ref="A2:T29" totalsRowShown="0" headerRowDxfId="19" dataDxfId="18">
  <autoFilter ref="A2:T29" xr:uid="{B70683CC-222B-4197-BEBB-B08A8E7898CC}"/>
  <tableColumns count="20">
    <tableColumn id="1" xr3:uid="{7158FBDF-FEA3-471B-A42C-92B89F393C25}" name="Año" dataDxfId="21"/>
    <tableColumn id="2" xr3:uid="{F7BF00BC-E481-4FB7-974C-A25EBC237A54}" name="CO2" dataDxfId="20"/>
    <tableColumn id="9" xr3:uid="{72AD2C7F-8A4D-4C89-9D9E-03AFD0C5A6EE}" name="Variación Anual CO2" dataDxfId="17">
      <calculatedColumnFormula>IFERROR(Todo_Gases_Chile[[#This Row],[CO2]]-B2,"")</calculatedColumnFormula>
    </tableColumn>
    <tableColumn id="16" xr3:uid="{65CC7CEF-FE7C-462E-8843-95FEB3701EFA}" name="CO2 per cápita" dataDxfId="15">
      <calculatedColumnFormula>Todo_Gases_Chile[[#This Row],[CO2]]/Todo_Gases_Chile[[#This Row],[Población]]</calculatedColumnFormula>
    </tableColumn>
    <tableColumn id="3" xr3:uid="{B1469A0C-13B9-4DC0-9AE8-84E502D39DF6}" name="CH4" dataDxfId="16"/>
    <tableColumn id="10" xr3:uid="{76A3A978-B1CB-4056-9C55-50B202E177CA}" name="Variación CH4" dataDxfId="14">
      <calculatedColumnFormula>IFERROR(Todo_Gases_Chile[[#This Row],[CH4]]-E2,"")</calculatedColumnFormula>
    </tableColumn>
    <tableColumn id="17" xr3:uid="{6066960E-1D3E-4D08-A15D-8F20C2F1C37B}" name="CH4 per cápita" dataDxfId="12">
      <calculatedColumnFormula>Todo_Gases_Chile[[#This Row],[CH4]]/Todo_Gases_Chile[[#This Row],[Población]]</calculatedColumnFormula>
    </tableColumn>
    <tableColumn id="4" xr3:uid="{AA1635BE-D69C-4432-920F-F6374432728C}" name="N2O" dataDxfId="13"/>
    <tableColumn id="11" xr3:uid="{9505DA53-C20A-4828-AC82-DC4957809C0F}" name="Variación N2O" dataDxfId="11">
      <calculatedColumnFormula>IFERROR(Todo_Gases_Chile[[#This Row],[N2O]]-H2,"")</calculatedColumnFormula>
    </tableColumn>
    <tableColumn id="18" xr3:uid="{86CD1BA9-884B-46AA-A2F4-344BC73776CD}" name="N2O per cápita" dataDxfId="9">
      <calculatedColumnFormula>Todo_Gases_Chile[[#This Row],[N2O]]/Todo_Gases_Chile[[#This Row],[Población]]</calculatedColumnFormula>
    </tableColumn>
    <tableColumn id="5" xr3:uid="{5D683973-1FDA-4FAB-BA15-842122FFB471}" name="HFC" dataDxfId="10"/>
    <tableColumn id="12" xr3:uid="{C48DE327-A905-49E6-947F-04DB1AAD67DA}" name="Variación HFC" dataDxfId="8">
      <calculatedColumnFormula>IFERROR(Todo_Gases_Chile[[#This Row],[HFC]]-K2,"")</calculatedColumnFormula>
    </tableColumn>
    <tableColumn id="19" xr3:uid="{80E34099-D465-4BDA-A5F0-489FDE91E75C}" name="HFC per cápita" dataDxfId="6">
      <calculatedColumnFormula>Todo_Gases_Chile[[#This Row],[HFC]]/Todo_Gases_Chile[[#This Row],[Población]]</calculatedColumnFormula>
    </tableColumn>
    <tableColumn id="6" xr3:uid="{52A66CD1-361C-4E7F-98B3-EFF35B84353E}" name="SF6" dataDxfId="7"/>
    <tableColumn id="13" xr3:uid="{0CE9F65F-5906-41AE-88CD-AE9BCF01BA01}" name="Variación SF6" dataDxfId="5">
      <calculatedColumnFormula>IFERROR(Todo_Gases_Chile[[#This Row],[SF6]]-N2,"")</calculatedColumnFormula>
    </tableColumn>
    <tableColumn id="20" xr3:uid="{3ED8E3C7-5611-421C-ACA5-C1D3E5798319}" name="SF6 per cápita" dataDxfId="3">
      <calculatedColumnFormula>Todo_Gases_Chile[[#This Row],[SF6]]/Todo_Gases_Chile[[#This Row],[Población]]</calculatedColumnFormula>
    </tableColumn>
    <tableColumn id="7" xr3:uid="{1B015680-EBF5-4DEF-8D0E-8AC8104F202C}" name="CO2eq" dataDxfId="4"/>
    <tableColumn id="14" xr3:uid="{71C247BD-4FE6-493B-9C57-DCCBD431BB2B}" name="Variación CO2eq" dataDxfId="2">
      <calculatedColumnFormula>IFERROR(Todo_Gases_Chile[[#This Row],[CO2eq]]-Q2,"")</calculatedColumnFormula>
    </tableColumn>
    <tableColumn id="21" xr3:uid="{923547CB-9689-4417-AC25-B9D303EBFE93}" name="CO2eq per cápita" dataDxfId="0">
      <calculatedColumnFormula>Todo_Gases_Chile[[#This Row],[CO2eq]]/Todo_Gases_Chile[[#This Row],[Población]]</calculatedColumnFormula>
    </tableColumn>
    <tableColumn id="15" xr3:uid="{07ACE464-88E8-4806-8DCD-D8EAF152256A}" name="Població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"/>
  <sheetViews>
    <sheetView tabSelected="1" workbookViewId="0">
      <selection activeCell="R1" sqref="R1"/>
    </sheetView>
  </sheetViews>
  <sheetFormatPr baseColWidth="10" defaultColWidth="9.140625" defaultRowHeight="15" x14ac:dyDescent="0.25"/>
  <cols>
    <col min="1" max="1" width="8" bestFit="1" customWidth="1"/>
    <col min="2" max="2" width="9" bestFit="1" customWidth="1"/>
    <col min="3" max="3" width="12.7109375" style="3" bestFit="1" customWidth="1"/>
    <col min="4" max="4" width="12.7109375" style="3" customWidth="1"/>
    <col min="5" max="5" width="6.42578125" bestFit="1" customWidth="1"/>
    <col min="6" max="6" width="10.7109375" style="3" bestFit="1" customWidth="1"/>
    <col min="7" max="7" width="10.7109375" style="3" customWidth="1"/>
    <col min="8" max="8" width="6.7109375" customWidth="1"/>
    <col min="9" max="9" width="10.7109375" style="3" bestFit="1" customWidth="1"/>
    <col min="10" max="10" width="10.7109375" style="3" customWidth="1"/>
    <col min="11" max="11" width="8.42578125" bestFit="1" customWidth="1"/>
    <col min="12" max="12" width="12.7109375" style="3" bestFit="1" customWidth="1"/>
    <col min="13" max="13" width="12.7109375" style="3" customWidth="1"/>
    <col min="14" max="14" width="6.42578125" bestFit="1" customWidth="1"/>
    <col min="15" max="15" width="10.7109375" style="3" bestFit="1" customWidth="1"/>
    <col min="16" max="16" width="10.7109375" style="3" customWidth="1"/>
    <col min="17" max="17" width="8.42578125" bestFit="1" customWidth="1"/>
    <col min="18" max="18" width="12.7109375" bestFit="1" customWidth="1"/>
    <col min="19" max="19" width="12.7109375" style="3" customWidth="1"/>
  </cols>
  <sheetData>
    <row r="1" spans="1:50" x14ac:dyDescent="0.25">
      <c r="A1" s="4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50" ht="25.5" x14ac:dyDescent="0.25">
      <c r="A2" s="1" t="s">
        <v>6</v>
      </c>
      <c r="B2" s="1" t="s">
        <v>0</v>
      </c>
      <c r="C2" s="1" t="s">
        <v>7</v>
      </c>
      <c r="D2" s="1" t="s">
        <v>14</v>
      </c>
      <c r="E2" s="1" t="s">
        <v>1</v>
      </c>
      <c r="F2" s="1" t="s">
        <v>8</v>
      </c>
      <c r="G2" s="1" t="s">
        <v>15</v>
      </c>
      <c r="H2" s="1" t="s">
        <v>2</v>
      </c>
      <c r="I2" s="1" t="s">
        <v>9</v>
      </c>
      <c r="J2" s="1" t="s">
        <v>16</v>
      </c>
      <c r="K2" s="1" t="s">
        <v>3</v>
      </c>
      <c r="L2" s="1" t="s">
        <v>10</v>
      </c>
      <c r="M2" s="1" t="s">
        <v>17</v>
      </c>
      <c r="N2" s="1" t="s">
        <v>4</v>
      </c>
      <c r="O2" s="1" t="s">
        <v>11</v>
      </c>
      <c r="P2" s="1" t="s">
        <v>18</v>
      </c>
      <c r="Q2" s="1" t="s">
        <v>5</v>
      </c>
      <c r="R2" s="1" t="s">
        <v>12</v>
      </c>
      <c r="S2" s="1" t="s">
        <v>19</v>
      </c>
      <c r="T2" s="1" t="s">
        <v>13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2">
        <v>1990</v>
      </c>
      <c r="B3" s="6">
        <v>-16787.595765099999</v>
      </c>
      <c r="C3" s="6" t="str">
        <f>IFERROR(Todo_Gases_Chile[[#This Row],[CO2]]-B2,"")</f>
        <v/>
      </c>
      <c r="D3" s="8">
        <f>Todo_Gases_Chile[[#This Row],[CO2]]/Todo_Gases_Chile[[#This Row],[Población]]</f>
        <v>-1.2738140803626981E-3</v>
      </c>
      <c r="E3" s="6">
        <v>520.99656970000001</v>
      </c>
      <c r="F3" s="6" t="str">
        <f>IFERROR(Todo_Gases_Chile[[#This Row],[CH4]]-E2,"")</f>
        <v/>
      </c>
      <c r="G3" s="8">
        <f>Todo_Gases_Chile[[#This Row],[CH4]]/Todo_Gases_Chile[[#This Row],[Población]]</f>
        <v>3.9532329440776993E-5</v>
      </c>
      <c r="H3" s="6">
        <v>18.98094</v>
      </c>
      <c r="I3" s="6" t="str">
        <f>IFERROR(Todo_Gases_Chile[[#This Row],[N2O]]-H2,"")</f>
        <v/>
      </c>
      <c r="J3" s="8">
        <f>Todo_Gases_Chile[[#This Row],[N2O]]/Todo_Gases_Chile[[#This Row],[Población]]</f>
        <v>1.4402412929660824E-6</v>
      </c>
      <c r="K3" s="6">
        <v>0</v>
      </c>
      <c r="L3" s="6" t="str">
        <f>IFERROR(Todo_Gases_Chile[[#This Row],[HFC]]-K2,"")</f>
        <v/>
      </c>
      <c r="M3" s="8">
        <f>Todo_Gases_Chile[[#This Row],[HFC]]/Todo_Gases_Chile[[#This Row],[Población]]</f>
        <v>0</v>
      </c>
      <c r="N3" s="6">
        <v>61.328415900000003</v>
      </c>
      <c r="O3" s="6" t="str">
        <f>IFERROR(Todo_Gases_Chile[[#This Row],[SF6]]-N2,"")</f>
        <v/>
      </c>
      <c r="P3" s="8">
        <f>Todo_Gases_Chile[[#This Row],[SF6]]/Todo_Gases_Chile[[#This Row],[Población]]</f>
        <v>4.653495401775552E-6</v>
      </c>
      <c r="Q3" s="6">
        <v>1954.9669484999999</v>
      </c>
      <c r="R3" s="6" t="str">
        <f>IFERROR(Todo_Gases_Chile[[#This Row],[CO2eq]]-Q2,"")</f>
        <v/>
      </c>
      <c r="S3" s="8">
        <f>Todo_Gases_Chile[[#This Row],[CO2eq]]/Todo_Gases_Chile[[#This Row],[Población]]</f>
        <v>1.4833955144548145E-4</v>
      </c>
      <c r="T3" s="7">
        <v>13179000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50" x14ac:dyDescent="0.25">
      <c r="A4" s="2">
        <v>1991</v>
      </c>
      <c r="B4" s="6">
        <v>-14190.878567395999</v>
      </c>
      <c r="C4" s="6">
        <f>IFERROR(Todo_Gases_Chile[[#This Row],[CO2]]-B3,"")</f>
        <v>2596.7171977039998</v>
      </c>
      <c r="D4" s="8">
        <f>Todo_Gases_Chile[[#This Row],[CO2]]/Todo_Gases_Chile[[#This Row],[Población]]</f>
        <v>-1.0572849476528088E-3</v>
      </c>
      <c r="E4" s="6">
        <v>516.09634559999995</v>
      </c>
      <c r="F4" s="6">
        <f>IFERROR(Todo_Gases_Chile[[#This Row],[CH4]]-E3,"")</f>
        <v>-4.9002241000000595</v>
      </c>
      <c r="G4" s="8">
        <f>Todo_Gases_Chile[[#This Row],[CH4]]/Todo_Gases_Chile[[#This Row],[Población]]</f>
        <v>3.8451523290120696E-5</v>
      </c>
      <c r="H4" s="6">
        <v>19.154969399999999</v>
      </c>
      <c r="I4" s="6">
        <f>IFERROR(Todo_Gases_Chile[[#This Row],[N2O]]-H3,"")</f>
        <v>0.17402939999999845</v>
      </c>
      <c r="J4" s="8">
        <f>Todo_Gases_Chile[[#This Row],[N2O]]/Todo_Gases_Chile[[#This Row],[Población]]</f>
        <v>1.4271322753687974E-6</v>
      </c>
      <c r="K4" s="6">
        <v>0</v>
      </c>
      <c r="L4" s="6">
        <f>IFERROR(Todo_Gases_Chile[[#This Row],[HFC]]-K3,"")</f>
        <v>0</v>
      </c>
      <c r="M4" s="8">
        <f>Todo_Gases_Chile[[#This Row],[HFC]]/Todo_Gases_Chile[[#This Row],[Población]]</f>
        <v>0</v>
      </c>
      <c r="N4" s="6">
        <v>43.749966899999997</v>
      </c>
      <c r="O4" s="6">
        <f>IFERROR(Todo_Gases_Chile[[#This Row],[SF6]]-N3,"")</f>
        <v>-17.578449000000006</v>
      </c>
      <c r="P4" s="8">
        <f>Todo_Gases_Chile[[#This Row],[SF6]]/Todo_Gases_Chile[[#This Row],[Población]]</f>
        <v>3.2595713679034421E-6</v>
      </c>
      <c r="Q4" s="6">
        <v>4463.4610482999997</v>
      </c>
      <c r="R4" s="6">
        <f>IFERROR(Todo_Gases_Chile[[#This Row],[CO2eq]]-Q3,"")</f>
        <v>2508.4940997999997</v>
      </c>
      <c r="S4" s="8">
        <f>Todo_Gases_Chile[[#This Row],[CO2eq]]/Todo_Gases_Chile[[#This Row],[Población]]</f>
        <v>3.3254813353449558E-4</v>
      </c>
      <c r="T4" s="7">
        <v>13422000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50" x14ac:dyDescent="0.25">
      <c r="A5" s="2">
        <v>1992</v>
      </c>
      <c r="B5" s="6">
        <v>-15574.397771365</v>
      </c>
      <c r="C5" s="6">
        <f>IFERROR(Todo_Gases_Chile[[#This Row],[CO2]]-B4,"")</f>
        <v>-1383.519203969001</v>
      </c>
      <c r="D5" s="8">
        <f>Todo_Gases_Chile[[#This Row],[CO2]]/Todo_Gases_Chile[[#This Row],[Población]]</f>
        <v>-1.1337502714455973E-3</v>
      </c>
      <c r="E5" s="6">
        <v>517.10483680000004</v>
      </c>
      <c r="F5" s="6">
        <f>IFERROR(Todo_Gases_Chile[[#This Row],[CH4]]-E4,"")</f>
        <v>1.0084912000000941</v>
      </c>
      <c r="G5" s="8">
        <f>Todo_Gases_Chile[[#This Row],[CH4]]/Todo_Gases_Chile[[#This Row],[Población]]</f>
        <v>3.7643044546206464E-5</v>
      </c>
      <c r="H5" s="6">
        <v>19.6492757</v>
      </c>
      <c r="I5" s="6">
        <f>IFERROR(Todo_Gases_Chile[[#This Row],[N2O]]-H4,"")</f>
        <v>0.49430630000000164</v>
      </c>
      <c r="J5" s="8">
        <f>Todo_Gases_Chile[[#This Row],[N2O]]/Todo_Gases_Chile[[#This Row],[Población]]</f>
        <v>1.4303841461878821E-6</v>
      </c>
      <c r="K5" s="6">
        <v>0</v>
      </c>
      <c r="L5" s="6">
        <f>IFERROR(Todo_Gases_Chile[[#This Row],[HFC]]-K4,"")</f>
        <v>0</v>
      </c>
      <c r="M5" s="8">
        <f>Todo_Gases_Chile[[#This Row],[HFC]]/Todo_Gases_Chile[[#This Row],[Población]]</f>
        <v>0</v>
      </c>
      <c r="N5" s="6">
        <v>49.370166900000001</v>
      </c>
      <c r="O5" s="6">
        <f>IFERROR(Todo_Gases_Chile[[#This Row],[SF6]]-N4,"")</f>
        <v>5.6202000000000041</v>
      </c>
      <c r="P5" s="8">
        <f>Todo_Gases_Chile[[#This Row],[SF6]]/Todo_Gases_Chile[[#This Row],[Población]]</f>
        <v>3.5939392935694693E-6</v>
      </c>
      <c r="Q5" s="6">
        <v>3258.0773009</v>
      </c>
      <c r="R5" s="6">
        <f>IFERROR(Todo_Gases_Chile[[#This Row],[CO2eq]]-Q4,"")</f>
        <v>-1205.3837473999997</v>
      </c>
      <c r="S5" s="8">
        <f>Todo_Gases_Chile[[#This Row],[CO2eq]]/Todo_Gases_Chile[[#This Row],[Población]]</f>
        <v>2.3717424445634735E-4</v>
      </c>
      <c r="T5" s="7">
        <v>13737062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50" x14ac:dyDescent="0.25">
      <c r="A6" s="2">
        <v>1993</v>
      </c>
      <c r="B6" s="6">
        <v>-13240.896453304</v>
      </c>
      <c r="C6" s="6">
        <f>IFERROR(Todo_Gases_Chile[[#This Row],[CO2]]-B5,"")</f>
        <v>2333.5013180610003</v>
      </c>
      <c r="D6" s="8">
        <f>Todo_Gases_Chile[[#This Row],[CO2]]/Todo_Gases_Chile[[#This Row],[Población]]</f>
        <v>-9.4870806412488394E-4</v>
      </c>
      <c r="E6" s="6">
        <v>528.87972620000005</v>
      </c>
      <c r="F6" s="6">
        <f>IFERROR(Todo_Gases_Chile[[#This Row],[CH4]]-E5,"")</f>
        <v>11.774889400000006</v>
      </c>
      <c r="G6" s="8">
        <f>Todo_Gases_Chile[[#This Row],[CH4]]/Todo_Gases_Chile[[#This Row],[Población]]</f>
        <v>3.789414583579033E-5</v>
      </c>
      <c r="H6" s="6">
        <v>20.563043799999999</v>
      </c>
      <c r="I6" s="6">
        <f>IFERROR(Todo_Gases_Chile[[#This Row],[N2O]]-H5,"")</f>
        <v>0.91376809999999864</v>
      </c>
      <c r="J6" s="8">
        <f>Todo_Gases_Chile[[#This Row],[N2O]]/Todo_Gases_Chile[[#This Row],[Población]]</f>
        <v>1.4733387233116898E-6</v>
      </c>
      <c r="K6" s="6">
        <v>0</v>
      </c>
      <c r="L6" s="6">
        <f>IFERROR(Todo_Gases_Chile[[#This Row],[HFC]]-K5,"")</f>
        <v>0</v>
      </c>
      <c r="M6" s="8">
        <f>Todo_Gases_Chile[[#This Row],[HFC]]/Todo_Gases_Chile[[#This Row],[Población]]</f>
        <v>0</v>
      </c>
      <c r="N6" s="6">
        <v>46.590830599999997</v>
      </c>
      <c r="O6" s="6">
        <f>IFERROR(Todo_Gases_Chile[[#This Row],[SF6]]-N5,"")</f>
        <v>-2.7793363000000042</v>
      </c>
      <c r="P6" s="8">
        <f>Todo_Gases_Chile[[#This Row],[SF6]]/Todo_Gases_Chile[[#This Row],[Población]]</f>
        <v>3.3382253883170354E-6</v>
      </c>
      <c r="Q6" s="6">
        <v>6155.4744505999997</v>
      </c>
      <c r="R6" s="6">
        <f>IFERROR(Todo_Gases_Chile[[#This Row],[CO2eq]]-Q5,"")</f>
        <v>2897.3971496999998</v>
      </c>
      <c r="S6" s="8">
        <f>Todo_Gases_Chile[[#This Row],[CO2eq]]/Todo_Gases_Chile[[#This Row],[Población]]</f>
        <v>4.410387370971183E-4</v>
      </c>
      <c r="T6" s="7">
        <v>13956766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50" x14ac:dyDescent="0.25">
      <c r="A7" s="2">
        <v>1994</v>
      </c>
      <c r="B7" s="6">
        <v>-7622.3392398652004</v>
      </c>
      <c r="C7" s="6">
        <f>IFERROR(Todo_Gases_Chile[[#This Row],[CO2]]-B6,"")</f>
        <v>5618.5572134387994</v>
      </c>
      <c r="D7" s="8">
        <f>Todo_Gases_Chile[[#This Row],[CO2]]/Todo_Gases_Chile[[#This Row],[Población]]</f>
        <v>-5.3785178629233322E-4</v>
      </c>
      <c r="E7" s="6">
        <v>547.85909470000001</v>
      </c>
      <c r="F7" s="6">
        <f>IFERROR(Todo_Gases_Chile[[#This Row],[CH4]]-E6,"")</f>
        <v>18.979368499999964</v>
      </c>
      <c r="G7" s="8">
        <f>Todo_Gases_Chile[[#This Row],[CH4]]/Todo_Gases_Chile[[#This Row],[Población]]</f>
        <v>3.8658341415686807E-5</v>
      </c>
      <c r="H7" s="6">
        <v>21.297485399999999</v>
      </c>
      <c r="I7" s="6">
        <f>IFERROR(Todo_Gases_Chile[[#This Row],[N2O]]-H6,"")</f>
        <v>0.73444160000000025</v>
      </c>
      <c r="J7" s="8">
        <f>Todo_Gases_Chile[[#This Row],[N2O]]/Todo_Gases_Chile[[#This Row],[Población]]</f>
        <v>1.5028051370391991E-6</v>
      </c>
      <c r="K7" s="6">
        <v>0</v>
      </c>
      <c r="L7" s="6">
        <f>IFERROR(Todo_Gases_Chile[[#This Row],[HFC]]-K6,"")</f>
        <v>0</v>
      </c>
      <c r="M7" s="8">
        <f>Todo_Gases_Chile[[#This Row],[HFC]]/Todo_Gases_Chile[[#This Row],[Población]]</f>
        <v>0</v>
      </c>
      <c r="N7" s="6">
        <v>69.843912200000005</v>
      </c>
      <c r="O7" s="6">
        <f>IFERROR(Todo_Gases_Chile[[#This Row],[SF6]]-N6,"")</f>
        <v>23.253081600000009</v>
      </c>
      <c r="P7" s="8">
        <f>Todo_Gases_Chile[[#This Row],[SF6]]/Todo_Gases_Chile[[#This Row],[Población]]</f>
        <v>4.9283653949622995E-6</v>
      </c>
      <c r="Q7" s="6">
        <v>12490.632773200001</v>
      </c>
      <c r="R7" s="6">
        <f>IFERROR(Todo_Gases_Chile[[#This Row],[CO2eq]]-Q6,"")</f>
        <v>6335.1583226000012</v>
      </c>
      <c r="S7" s="8">
        <f>Todo_Gases_Chile[[#This Row],[CO2eq]]/Todo_Gases_Chile[[#This Row],[Población]]</f>
        <v>8.8137105127139277E-4</v>
      </c>
      <c r="T7" s="7">
        <v>14171821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50" x14ac:dyDescent="0.25">
      <c r="A8" s="2">
        <v>1995</v>
      </c>
      <c r="B8" s="6">
        <v>-10685.016595904</v>
      </c>
      <c r="C8" s="6">
        <f>IFERROR(Todo_Gases_Chile[[#This Row],[CO2]]-B7,"")</f>
        <v>-3062.6773560388001</v>
      </c>
      <c r="D8" s="8">
        <f>Todo_Gases_Chile[[#This Row],[CO2]]/Todo_Gases_Chile[[#This Row],[Población]]</f>
        <v>-7.4298251813204822E-4</v>
      </c>
      <c r="E8" s="6">
        <v>543.25314900000001</v>
      </c>
      <c r="F8" s="6">
        <f>IFERROR(Todo_Gases_Chile[[#This Row],[CH4]]-E7,"")</f>
        <v>-4.6059457000000066</v>
      </c>
      <c r="G8" s="8">
        <f>Todo_Gases_Chile[[#This Row],[CH4]]/Todo_Gases_Chile[[#This Row],[Población]]</f>
        <v>3.7775102079103142E-5</v>
      </c>
      <c r="H8" s="6">
        <v>21.4717597</v>
      </c>
      <c r="I8" s="6">
        <f>IFERROR(Todo_Gases_Chile[[#This Row],[N2O]]-H7,"")</f>
        <v>0.17427430000000044</v>
      </c>
      <c r="J8" s="8">
        <f>Todo_Gases_Chile[[#This Row],[N2O]]/Todo_Gases_Chile[[#This Row],[Población]]</f>
        <v>1.4930385879557471E-6</v>
      </c>
      <c r="K8" s="6">
        <v>0</v>
      </c>
      <c r="L8" s="6">
        <f>IFERROR(Todo_Gases_Chile[[#This Row],[HFC]]-K7,"")</f>
        <v>0</v>
      </c>
      <c r="M8" s="8">
        <f>Todo_Gases_Chile[[#This Row],[HFC]]/Todo_Gases_Chile[[#This Row],[Población]]</f>
        <v>0</v>
      </c>
      <c r="N8" s="6">
        <v>76.477482699999996</v>
      </c>
      <c r="O8" s="6">
        <f>IFERROR(Todo_Gases_Chile[[#This Row],[SF6]]-N7,"")</f>
        <v>6.6335704999999905</v>
      </c>
      <c r="P8" s="8">
        <f>Todo_Gases_Chile[[#This Row],[SF6]]/Todo_Gases_Chile[[#This Row],[Población]]</f>
        <v>5.3178609660398754E-6</v>
      </c>
      <c r="Q8" s="6">
        <v>9371.3739504999994</v>
      </c>
      <c r="R8" s="6">
        <f>IFERROR(Todo_Gases_Chile[[#This Row],[CO2eq]]-Q7,"")</f>
        <v>-3119.2588227000015</v>
      </c>
      <c r="S8" s="8">
        <f>Todo_Gases_Chile[[#This Row],[CO2eq]]/Todo_Gases_Chile[[#This Row],[Población]]</f>
        <v>6.51638390413795E-4</v>
      </c>
      <c r="T8" s="7">
        <v>14381249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50" x14ac:dyDescent="0.25">
      <c r="A9" s="2">
        <v>1996</v>
      </c>
      <c r="B9" s="6">
        <v>-4058.9917269130001</v>
      </c>
      <c r="C9" s="6">
        <f>IFERROR(Todo_Gases_Chile[[#This Row],[CO2]]-B8,"")</f>
        <v>6626.0248689910004</v>
      </c>
      <c r="D9" s="8">
        <f>Todo_Gases_Chile[[#This Row],[CO2]]/Todo_Gases_Chile[[#This Row],[Población]]</f>
        <v>-2.7830006697405211E-4</v>
      </c>
      <c r="E9" s="6">
        <v>554.76633949999996</v>
      </c>
      <c r="F9" s="6">
        <f>IFERROR(Todo_Gases_Chile[[#This Row],[CH4]]-E8,"")</f>
        <v>11.513190499999951</v>
      </c>
      <c r="G9" s="8">
        <f>Todo_Gases_Chile[[#This Row],[CH4]]/Todo_Gases_Chile[[#This Row],[Población]]</f>
        <v>3.8036911584251897E-5</v>
      </c>
      <c r="H9" s="6">
        <v>22.0224327</v>
      </c>
      <c r="I9" s="6">
        <f>IFERROR(Todo_Gases_Chile[[#This Row],[N2O]]-H8,"")</f>
        <v>0.55067299999999975</v>
      </c>
      <c r="J9" s="8">
        <f>Todo_Gases_Chile[[#This Row],[N2O]]/Todo_Gases_Chile[[#This Row],[Población]]</f>
        <v>1.5099425935521054E-6</v>
      </c>
      <c r="K9" s="6">
        <v>0</v>
      </c>
      <c r="L9" s="6">
        <f>IFERROR(Todo_Gases_Chile[[#This Row],[HFC]]-K8,"")</f>
        <v>0</v>
      </c>
      <c r="M9" s="8">
        <f>Todo_Gases_Chile[[#This Row],[HFC]]/Todo_Gases_Chile[[#This Row],[Población]]</f>
        <v>0</v>
      </c>
      <c r="N9" s="6">
        <v>74.752479600000001</v>
      </c>
      <c r="O9" s="6">
        <f>IFERROR(Todo_Gases_Chile[[#This Row],[SF6]]-N8,"")</f>
        <v>-1.725003099999995</v>
      </c>
      <c r="P9" s="8">
        <f>Todo_Gases_Chile[[#This Row],[SF6]]/Todo_Gases_Chile[[#This Row],[Población]]</f>
        <v>5.1253171917594219E-6</v>
      </c>
      <c r="Q9" s="6">
        <v>16447.604175799999</v>
      </c>
      <c r="R9" s="6">
        <f>IFERROR(Todo_Gases_Chile[[#This Row],[CO2eq]]-Q8,"")</f>
        <v>7076.2302252999998</v>
      </c>
      <c r="S9" s="8">
        <f>Todo_Gases_Chile[[#This Row],[CO2eq]]/Todo_Gases_Chile[[#This Row],[Población]]</f>
        <v>1.1277109320863489E-3</v>
      </c>
      <c r="T9" s="7">
        <v>14584947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50" x14ac:dyDescent="0.25">
      <c r="A10" s="2">
        <v>1997</v>
      </c>
      <c r="B10" s="6">
        <v>-263.85271006089999</v>
      </c>
      <c r="C10" s="6">
        <f>IFERROR(Todo_Gases_Chile[[#This Row],[CO2]]-B9,"")</f>
        <v>3795.1390168521002</v>
      </c>
      <c r="D10" s="8">
        <f>Todo_Gases_Chile[[#This Row],[CO2]]/Todo_Gases_Chile[[#This Row],[Población]]</f>
        <v>-1.7848742311515901E-5</v>
      </c>
      <c r="E10" s="6">
        <v>573.52159349999999</v>
      </c>
      <c r="F10" s="6">
        <f>IFERROR(Todo_Gases_Chile[[#This Row],[CH4]]-E9,"")</f>
        <v>18.755254000000036</v>
      </c>
      <c r="G10" s="8">
        <f>Todo_Gases_Chile[[#This Row],[CH4]]/Todo_Gases_Chile[[#This Row],[Población]]</f>
        <v>3.8796793597870374E-5</v>
      </c>
      <c r="H10" s="6">
        <v>22.394658499999998</v>
      </c>
      <c r="I10" s="6">
        <f>IFERROR(Todo_Gases_Chile[[#This Row],[N2O]]-H9,"")</f>
        <v>0.37222579999999894</v>
      </c>
      <c r="J10" s="8">
        <f>Todo_Gases_Chile[[#This Row],[N2O]]/Todo_Gases_Chile[[#This Row],[Población]]</f>
        <v>1.5149228091257445E-6</v>
      </c>
      <c r="K10" s="6">
        <v>0</v>
      </c>
      <c r="L10" s="6">
        <f>IFERROR(Todo_Gases_Chile[[#This Row],[HFC]]-K9,"")</f>
        <v>0</v>
      </c>
      <c r="M10" s="8">
        <f>Todo_Gases_Chile[[#This Row],[HFC]]/Todo_Gases_Chile[[#This Row],[Población]]</f>
        <v>0</v>
      </c>
      <c r="N10" s="6">
        <v>99.003165699999997</v>
      </c>
      <c r="O10" s="6">
        <f>IFERROR(Todo_Gases_Chile[[#This Row],[SF6]]-N9,"")</f>
        <v>24.250686099999996</v>
      </c>
      <c r="P10" s="8">
        <f>Todo_Gases_Chile[[#This Row],[SF6]]/Todo_Gases_Chile[[#This Row],[Población]]</f>
        <v>6.6972288902992453E-6</v>
      </c>
      <c r="Q10" s="6">
        <v>20846.798524099999</v>
      </c>
      <c r="R10" s="6">
        <f>IFERROR(Todo_Gases_Chile[[#This Row],[CO2eq]]-Q9,"")</f>
        <v>4399.1943482999995</v>
      </c>
      <c r="S10" s="8">
        <f>Todo_Gases_Chile[[#This Row],[CO2eq]]/Todo_Gases_Chile[[#This Row],[Población]]</f>
        <v>1.4102153235070764E-3</v>
      </c>
      <c r="T10" s="7">
        <v>14782706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50" x14ac:dyDescent="0.25">
      <c r="A11" s="2">
        <v>1998</v>
      </c>
      <c r="B11" s="6">
        <v>17431.017596504</v>
      </c>
      <c r="C11" s="6">
        <f>IFERROR(Todo_Gases_Chile[[#This Row],[CO2]]-B10,"")</f>
        <v>17694.870306564899</v>
      </c>
      <c r="D11" s="8">
        <f>Todo_Gases_Chile[[#This Row],[CO2]]/Todo_Gases_Chile[[#This Row],[Población]]</f>
        <v>1.164015781376541E-3</v>
      </c>
      <c r="E11" s="6">
        <v>599.71567900000002</v>
      </c>
      <c r="F11" s="6">
        <f>IFERROR(Todo_Gases_Chile[[#This Row],[CH4]]-E10,"")</f>
        <v>26.194085500000028</v>
      </c>
      <c r="G11" s="8">
        <f>Todo_Gases_Chile[[#This Row],[CH4]]/Todo_Gases_Chile[[#This Row],[Población]]</f>
        <v>4.0048064367450118E-5</v>
      </c>
      <c r="H11" s="6">
        <v>23.937944600000002</v>
      </c>
      <c r="I11" s="6">
        <f>IFERROR(Todo_Gases_Chile[[#This Row],[N2O]]-H10,"")</f>
        <v>1.5432861000000031</v>
      </c>
      <c r="J11" s="8">
        <f>Todo_Gases_Chile[[#This Row],[N2O]]/Todo_Gases_Chile[[#This Row],[Población]]</f>
        <v>1.598538073514758E-6</v>
      </c>
      <c r="K11" s="6">
        <v>0</v>
      </c>
      <c r="L11" s="6">
        <f>IFERROR(Todo_Gases_Chile[[#This Row],[HFC]]-K10,"")</f>
        <v>0</v>
      </c>
      <c r="M11" s="8">
        <f>Todo_Gases_Chile[[#This Row],[HFC]]/Todo_Gases_Chile[[#This Row],[Población]]</f>
        <v>0</v>
      </c>
      <c r="N11" s="6">
        <v>122.3586427</v>
      </c>
      <c r="O11" s="6">
        <f>IFERROR(Todo_Gases_Chile[[#This Row],[SF6]]-N10,"")</f>
        <v>23.355477000000008</v>
      </c>
      <c r="P11" s="8">
        <f>Todo_Gases_Chile[[#This Row],[SF6]]/Todo_Gases_Chile[[#This Row],[Población]]</f>
        <v>8.1709166032383002E-6</v>
      </c>
      <c r="Q11" s="6">
        <v>39679.775741799996</v>
      </c>
      <c r="R11" s="6">
        <f>IFERROR(Todo_Gases_Chile[[#This Row],[CO2eq]]-Q10,"")</f>
        <v>18832.977217699998</v>
      </c>
      <c r="S11" s="8">
        <f>Todo_Gases_Chile[[#This Row],[CO2eq]]/Todo_Gases_Chile[[#This Row],[Población]]</f>
        <v>2.6497526555306085E-3</v>
      </c>
      <c r="T11" s="7">
        <v>14974898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50" x14ac:dyDescent="0.25">
      <c r="A12" s="2">
        <v>1999</v>
      </c>
      <c r="B12" s="6">
        <v>8254.8312820216997</v>
      </c>
      <c r="C12" s="6">
        <f>IFERROR(Todo_Gases_Chile[[#This Row],[CO2]]-B11,"")</f>
        <v>-9176.1863144823001</v>
      </c>
      <c r="D12" s="8">
        <f>Todo_Gases_Chile[[#This Row],[CO2]]/Todo_Gases_Chile[[#This Row],[Población]]</f>
        <v>5.4442943532720151E-4</v>
      </c>
      <c r="E12" s="6">
        <v>589.57710489999999</v>
      </c>
      <c r="F12" s="6">
        <f>IFERROR(Todo_Gases_Chile[[#This Row],[CH4]]-E11,"")</f>
        <v>-10.138574100000028</v>
      </c>
      <c r="G12" s="8">
        <f>Todo_Gases_Chile[[#This Row],[CH4]]/Todo_Gases_Chile[[#This Row],[Población]]</f>
        <v>3.8884275079204392E-5</v>
      </c>
      <c r="H12" s="6">
        <v>23.2643232</v>
      </c>
      <c r="I12" s="6">
        <f>IFERROR(Todo_Gases_Chile[[#This Row],[N2O]]-H11,"")</f>
        <v>-0.67362140000000181</v>
      </c>
      <c r="J12" s="8">
        <f>Todo_Gases_Chile[[#This Row],[N2O]]/Todo_Gases_Chile[[#This Row],[Población]]</f>
        <v>1.5343478152764283E-6</v>
      </c>
      <c r="K12" s="6">
        <v>38.329203200000002</v>
      </c>
      <c r="L12" s="6">
        <f>IFERROR(Todo_Gases_Chile[[#This Row],[HFC]]-K11,"")</f>
        <v>38.329203200000002</v>
      </c>
      <c r="M12" s="8">
        <f>Todo_Gases_Chile[[#This Row],[HFC]]/Todo_Gases_Chile[[#This Row],[Población]]</f>
        <v>2.5279191956551862E-6</v>
      </c>
      <c r="N12" s="6">
        <v>103.1320956</v>
      </c>
      <c r="O12" s="6">
        <f>IFERROR(Todo_Gases_Chile[[#This Row],[SF6]]-N11,"")</f>
        <v>-19.226547100000005</v>
      </c>
      <c r="P12" s="8">
        <f>Todo_Gases_Chile[[#This Row],[SF6]]/Todo_Gases_Chile[[#This Row],[Población]]</f>
        <v>6.8018529577830036E-6</v>
      </c>
      <c r="Q12" s="6">
        <v>30068.488550099999</v>
      </c>
      <c r="R12" s="6">
        <f>IFERROR(Todo_Gases_Chile[[#This Row],[CO2eq]]-Q11,"")</f>
        <v>-9611.2871916999975</v>
      </c>
      <c r="S12" s="8">
        <f>Todo_Gases_Chile[[#This Row],[CO2eq]]/Todo_Gases_Chile[[#This Row],[Población]]</f>
        <v>1.9831017356013278E-3</v>
      </c>
      <c r="T12" s="7">
        <v>15162353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50" x14ac:dyDescent="0.25">
      <c r="A13" s="2">
        <v>2000</v>
      </c>
      <c r="B13" s="6">
        <v>-7655.8230726868996</v>
      </c>
      <c r="C13" s="6">
        <f>IFERROR(Todo_Gases_Chile[[#This Row],[CO2]]-B12,"")</f>
        <v>-15910.6543547086</v>
      </c>
      <c r="D13" s="8">
        <f>Todo_Gases_Chile[[#This Row],[CO2]]/Todo_Gases_Chile[[#This Row],[Población]]</f>
        <v>-4.9896763405058982E-4</v>
      </c>
      <c r="E13" s="6">
        <v>587.26143760000002</v>
      </c>
      <c r="F13" s="6">
        <f>IFERROR(Todo_Gases_Chile[[#This Row],[CH4]]-E12,"")</f>
        <v>-2.3156672999999728</v>
      </c>
      <c r="G13" s="8">
        <f>Todo_Gases_Chile[[#This Row],[CH4]]/Todo_Gases_Chile[[#This Row],[Población]]</f>
        <v>3.8274715508228139E-5</v>
      </c>
      <c r="H13" s="6">
        <v>22.512169499999999</v>
      </c>
      <c r="I13" s="6">
        <f>IFERROR(Todo_Gases_Chile[[#This Row],[N2O]]-H12,"")</f>
        <v>-0.75215370000000092</v>
      </c>
      <c r="J13" s="8">
        <f>Todo_Gases_Chile[[#This Row],[N2O]]/Todo_Gases_Chile[[#This Row],[Población]]</f>
        <v>1.4672287807741294E-6</v>
      </c>
      <c r="K13" s="6">
        <v>81.859025799999998</v>
      </c>
      <c r="L13" s="6">
        <f>IFERROR(Todo_Gases_Chile[[#This Row],[HFC]]-K12,"")</f>
        <v>43.529822599999996</v>
      </c>
      <c r="M13" s="8">
        <f>Todo_Gases_Chile[[#This Row],[HFC]]/Todo_Gases_Chile[[#This Row],[Población]]</f>
        <v>5.3351552199308024E-6</v>
      </c>
      <c r="N13" s="6">
        <v>94.087449899999996</v>
      </c>
      <c r="O13" s="6">
        <f>IFERROR(Todo_Gases_Chile[[#This Row],[SF6]]-N12,"")</f>
        <v>-9.0446457000000038</v>
      </c>
      <c r="P13" s="8">
        <f>Todo_Gases_Chile[[#This Row],[SF6]]/Todo_Gases_Chile[[#This Row],[Población]]</f>
        <v>6.1321417468415905E-6</v>
      </c>
      <c r="Q13" s="6">
        <v>13910.285795399999</v>
      </c>
      <c r="R13" s="6">
        <f>IFERROR(Todo_Gases_Chile[[#This Row],[CO2eq]]-Q12,"")</f>
        <v>-16158.2027547</v>
      </c>
      <c r="S13" s="8">
        <f>Todo_Gases_Chile[[#This Row],[CO2eq]]/Todo_Gases_Chile[[#This Row],[Población]]</f>
        <v>9.0660172347247262E-4</v>
      </c>
      <c r="T13" s="7">
        <v>15343326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50" x14ac:dyDescent="0.25">
      <c r="A14" s="2">
        <v>2001</v>
      </c>
      <c r="B14" s="6">
        <v>-11597.767638239</v>
      </c>
      <c r="C14" s="6">
        <f>IFERROR(Todo_Gases_Chile[[#This Row],[CO2]]-B13,"")</f>
        <v>-3941.9445655521004</v>
      </c>
      <c r="D14" s="8">
        <f>Todo_Gases_Chile[[#This Row],[CO2]]/Todo_Gases_Chile[[#This Row],[Población]]</f>
        <v>-7.4727648335639924E-4</v>
      </c>
      <c r="E14" s="6">
        <v>595.13936590000003</v>
      </c>
      <c r="F14" s="6">
        <f>IFERROR(Todo_Gases_Chile[[#This Row],[CH4]]-E13,"")</f>
        <v>7.8779283000000078</v>
      </c>
      <c r="G14" s="8">
        <f>Todo_Gases_Chile[[#This Row],[CH4]]/Todo_Gases_Chile[[#This Row],[Población]]</f>
        <v>3.8346487559414278E-5</v>
      </c>
      <c r="H14" s="6">
        <v>22.9569458</v>
      </c>
      <c r="I14" s="6">
        <f>IFERROR(Todo_Gases_Chile[[#This Row],[N2O]]-H13,"")</f>
        <v>0.4447763000000009</v>
      </c>
      <c r="J14" s="8">
        <f>Todo_Gases_Chile[[#This Row],[N2O]]/Todo_Gases_Chile[[#This Row],[Población]]</f>
        <v>1.4791799819704178E-6</v>
      </c>
      <c r="K14" s="6">
        <v>155.34925490000001</v>
      </c>
      <c r="L14" s="6">
        <f>IFERROR(Todo_Gases_Chile[[#This Row],[HFC]]-K13,"")</f>
        <v>73.490229100000008</v>
      </c>
      <c r="M14" s="8">
        <f>Todo_Gases_Chile[[#This Row],[HFC]]/Todo_Gases_Chile[[#This Row],[Población]]</f>
        <v>1.0009585337005057E-5</v>
      </c>
      <c r="N14" s="6">
        <v>98.643117899999993</v>
      </c>
      <c r="O14" s="6">
        <f>IFERROR(Todo_Gases_Chile[[#This Row],[SF6]]-N13,"")</f>
        <v>4.5556679999999972</v>
      </c>
      <c r="P14" s="8">
        <f>Todo_Gases_Chile[[#This Row],[SF6]]/Todo_Gases_Chile[[#This Row],[Población]]</f>
        <v>6.3558509319139388E-6</v>
      </c>
      <c r="Q14" s="6">
        <v>10375.8785307</v>
      </c>
      <c r="R14" s="6">
        <f>IFERROR(Todo_Gases_Chile[[#This Row],[CO2eq]]-Q13,"")</f>
        <v>-3534.4072646999994</v>
      </c>
      <c r="S14" s="8">
        <f>Todo_Gases_Chile[[#This Row],[CO2eq]]/Todo_Gases_Chile[[#This Row],[Población]]</f>
        <v>6.6854676365390336E-4</v>
      </c>
      <c r="T14" s="7">
        <v>15520049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50" x14ac:dyDescent="0.25">
      <c r="A15" s="2">
        <v>2002</v>
      </c>
      <c r="B15" s="6">
        <v>-2914.7258413477998</v>
      </c>
      <c r="C15" s="6">
        <f>IFERROR(Todo_Gases_Chile[[#This Row],[CO2]]-B14,"")</f>
        <v>8683.0417968912006</v>
      </c>
      <c r="D15" s="8">
        <f>Todo_Gases_Chile[[#This Row],[CO2]]/Todo_Gases_Chile[[#This Row],[Población]]</f>
        <v>-1.8574951443108684E-4</v>
      </c>
      <c r="E15" s="6">
        <v>632.50182859999995</v>
      </c>
      <c r="F15" s="6">
        <f>IFERROR(Todo_Gases_Chile[[#This Row],[CH4]]-E14,"")</f>
        <v>37.362462699999924</v>
      </c>
      <c r="G15" s="8">
        <f>Todo_Gases_Chile[[#This Row],[CH4]]/Todo_Gases_Chile[[#This Row],[Población]]</f>
        <v>4.0308047457697542E-5</v>
      </c>
      <c r="H15" s="6">
        <v>24.469562199999999</v>
      </c>
      <c r="I15" s="6">
        <f>IFERROR(Todo_Gases_Chile[[#This Row],[N2O]]-H14,"")</f>
        <v>1.5126163999999989</v>
      </c>
      <c r="J15" s="8">
        <f>Todo_Gases_Chile[[#This Row],[N2O]]/Todo_Gases_Chile[[#This Row],[Población]]</f>
        <v>1.5593951350462259E-6</v>
      </c>
      <c r="K15" s="6">
        <v>190.21093819999999</v>
      </c>
      <c r="L15" s="6">
        <f>IFERROR(Todo_Gases_Chile[[#This Row],[HFC]]-K14,"")</f>
        <v>34.861683299999982</v>
      </c>
      <c r="M15" s="8">
        <f>Todo_Gases_Chile[[#This Row],[HFC]]/Todo_Gases_Chile[[#This Row],[Población]]</f>
        <v>1.2121753925849083E-5</v>
      </c>
      <c r="N15" s="6">
        <v>96.009649400000001</v>
      </c>
      <c r="O15" s="6">
        <f>IFERROR(Todo_Gases_Chile[[#This Row],[SF6]]-N14,"")</f>
        <v>-2.6334684999999922</v>
      </c>
      <c r="P15" s="8">
        <f>Todo_Gases_Chile[[#This Row],[SF6]]/Todo_Gases_Chile[[#This Row],[Población]]</f>
        <v>6.1184985235188972E-6</v>
      </c>
      <c r="Q15" s="6">
        <v>20475.969786199999</v>
      </c>
      <c r="R15" s="6">
        <f>IFERROR(Todo_Gases_Chile[[#This Row],[CO2eq]]-Q14,"")</f>
        <v>10100.0912555</v>
      </c>
      <c r="S15" s="8">
        <f>Todo_Gases_Chile[[#This Row],[CO2eq]]/Todo_Gases_Chile[[#This Row],[Población]]</f>
        <v>1.3048916612800614E-3</v>
      </c>
      <c r="T15" s="7">
        <v>15691701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50" x14ac:dyDescent="0.25">
      <c r="A16" s="2">
        <v>2003</v>
      </c>
      <c r="B16" s="6">
        <v>-18445.697745243</v>
      </c>
      <c r="C16" s="6">
        <f>IFERROR(Todo_Gases_Chile[[#This Row],[CO2]]-B15,"")</f>
        <v>-15530.971903895201</v>
      </c>
      <c r="D16" s="8">
        <f>Todo_Gases_Chile[[#This Row],[CO2]]/Todo_Gases_Chile[[#This Row],[Población]]</f>
        <v>-1.1632543671623538E-3</v>
      </c>
      <c r="E16" s="6">
        <v>609.07234340000002</v>
      </c>
      <c r="F16" s="6">
        <f>IFERROR(Todo_Gases_Chile[[#This Row],[CH4]]-E15,"")</f>
        <v>-23.429485199999931</v>
      </c>
      <c r="G16" s="8">
        <f>Todo_Gases_Chile[[#This Row],[CH4]]/Todo_Gases_Chile[[#This Row],[Población]]</f>
        <v>3.8410369353502881E-5</v>
      </c>
      <c r="H16" s="6">
        <v>23.137841099999999</v>
      </c>
      <c r="I16" s="6">
        <f>IFERROR(Todo_Gases_Chile[[#This Row],[N2O]]-H15,"")</f>
        <v>-1.3317210999999993</v>
      </c>
      <c r="J16" s="8">
        <f>Todo_Gases_Chile[[#This Row],[N2O]]/Todo_Gases_Chile[[#This Row],[Población]]</f>
        <v>1.4591583944405039E-6</v>
      </c>
      <c r="K16" s="6">
        <v>209.97040569999999</v>
      </c>
      <c r="L16" s="6">
        <f>IFERROR(Todo_Gases_Chile[[#This Row],[HFC]]-K15,"")</f>
        <v>19.7594675</v>
      </c>
      <c r="M16" s="8">
        <f>Todo_Gases_Chile[[#This Row],[HFC]]/Todo_Gases_Chile[[#This Row],[Población]]</f>
        <v>1.3241515435129912E-5</v>
      </c>
      <c r="N16" s="6">
        <v>136.45448529999999</v>
      </c>
      <c r="O16" s="6">
        <f>IFERROR(Todo_Gases_Chile[[#This Row],[SF6]]-N15,"")</f>
        <v>40.444835899999987</v>
      </c>
      <c r="P16" s="8">
        <f>Todo_Gases_Chile[[#This Row],[SF6]]/Todo_Gases_Chile[[#This Row],[Población]]</f>
        <v>8.6053278187891665E-6</v>
      </c>
      <c r="Q16" s="6">
        <v>4022.6122099999998</v>
      </c>
      <c r="R16" s="6">
        <f>IFERROR(Todo_Gases_Chile[[#This Row],[CO2eq]]-Q15,"")</f>
        <v>-16453.3575762</v>
      </c>
      <c r="S16" s="8">
        <f>Todo_Gases_Chile[[#This Row],[CO2eq]]/Todo_Gases_Chile[[#This Row],[Población]]</f>
        <v>2.5368090084257545E-4</v>
      </c>
      <c r="T16" s="7">
        <v>15856977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2">
        <v>2004</v>
      </c>
      <c r="B17" s="6">
        <v>-7530.0596780318001</v>
      </c>
      <c r="C17" s="6">
        <f>IFERROR(Todo_Gases_Chile[[#This Row],[CO2]]-B16,"")</f>
        <v>10915.638067211199</v>
      </c>
      <c r="D17" s="8">
        <f>Todo_Gases_Chile[[#This Row],[CO2]]/Todo_Gases_Chile[[#This Row],[Población]]</f>
        <v>-4.6997860260127662E-4</v>
      </c>
      <c r="E17" s="6">
        <v>620.63306450000005</v>
      </c>
      <c r="F17" s="6">
        <f>IFERROR(Todo_Gases_Chile[[#This Row],[CH4]]-E16,"")</f>
        <v>11.560721100000023</v>
      </c>
      <c r="G17" s="8">
        <f>Todo_Gases_Chile[[#This Row],[CH4]]/Todo_Gases_Chile[[#This Row],[Población]]</f>
        <v>3.873598256237169E-5</v>
      </c>
      <c r="H17" s="6">
        <v>24.7936944</v>
      </c>
      <c r="I17" s="6">
        <f>IFERROR(Todo_Gases_Chile[[#This Row],[N2O]]-H16,"")</f>
        <v>1.6558533000000004</v>
      </c>
      <c r="J17" s="8">
        <f>Todo_Gases_Chile[[#This Row],[N2O]]/Todo_Gases_Chile[[#This Row],[Población]]</f>
        <v>1.5474652719460013E-6</v>
      </c>
      <c r="K17" s="6">
        <v>245.87568210000001</v>
      </c>
      <c r="L17" s="6">
        <f>IFERROR(Todo_Gases_Chile[[#This Row],[HFC]]-K16,"")</f>
        <v>35.90527640000002</v>
      </c>
      <c r="M17" s="8">
        <f>Todo_Gases_Chile[[#This Row],[HFC]]/Todo_Gases_Chile[[#This Row],[Población]]</f>
        <v>1.5346001815114131E-5</v>
      </c>
      <c r="N17" s="6">
        <v>122.5370099</v>
      </c>
      <c r="O17" s="6">
        <f>IFERROR(Todo_Gases_Chile[[#This Row],[SF6]]-N16,"")</f>
        <v>-13.917475399999987</v>
      </c>
      <c r="P17" s="8">
        <f>Todo_Gases_Chile[[#This Row],[SF6]]/Todo_Gases_Chile[[#This Row],[Población]]</f>
        <v>7.6479835674813092E-6</v>
      </c>
      <c r="Q17" s="6">
        <v>15742.7007526</v>
      </c>
      <c r="R17" s="6">
        <f>IFERROR(Todo_Gases_Chile[[#This Row],[CO2eq]]-Q16,"")</f>
        <v>11720.0885426</v>
      </c>
      <c r="S17" s="8">
        <f>Todo_Gases_Chile[[#This Row],[CO2eq]]/Todo_Gases_Chile[[#This Row],[Población]]</f>
        <v>9.8255961004692686E-4</v>
      </c>
      <c r="T17" s="7">
        <v>16022133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2">
        <v>2005</v>
      </c>
      <c r="B18" s="6">
        <v>-5361.5690586925002</v>
      </c>
      <c r="C18" s="6">
        <f>IFERROR(Todo_Gases_Chile[[#This Row],[CO2]]-B17,"")</f>
        <v>2168.4906193392999</v>
      </c>
      <c r="D18" s="8">
        <f>Todo_Gases_Chile[[#This Row],[CO2]]/Todo_Gases_Chile[[#This Row],[Población]]</f>
        <v>-3.3129871183479038E-4</v>
      </c>
      <c r="E18" s="6">
        <v>635.47587169999997</v>
      </c>
      <c r="F18" s="6">
        <f>IFERROR(Todo_Gases_Chile[[#This Row],[CH4]]-E17,"")</f>
        <v>14.842807199999925</v>
      </c>
      <c r="G18" s="8">
        <f>Todo_Gases_Chile[[#This Row],[CH4]]/Todo_Gases_Chile[[#This Row],[Población]]</f>
        <v>3.9266926414940556E-5</v>
      </c>
      <c r="H18" s="6">
        <v>24.560355300000001</v>
      </c>
      <c r="I18" s="6">
        <f>IFERROR(Todo_Gases_Chile[[#This Row],[N2O]]-H17,"")</f>
        <v>-0.23333909999999847</v>
      </c>
      <c r="J18" s="8">
        <f>Todo_Gases_Chile[[#This Row],[N2O]]/Todo_Gases_Chile[[#This Row],[Población]]</f>
        <v>1.5176180674019058E-6</v>
      </c>
      <c r="K18" s="6">
        <v>279.79542859999998</v>
      </c>
      <c r="L18" s="6">
        <f>IFERROR(Todo_Gases_Chile[[#This Row],[HFC]]-K17,"")</f>
        <v>33.919746499999974</v>
      </c>
      <c r="M18" s="8">
        <f>Todo_Gases_Chile[[#This Row],[HFC]]/Todo_Gases_Chile[[#This Row],[Población]]</f>
        <v>1.728894360171654E-5</v>
      </c>
      <c r="N18" s="6">
        <v>113.3410167</v>
      </c>
      <c r="O18" s="6">
        <f>IFERROR(Todo_Gases_Chile[[#This Row],[SF6]]-N17,"")</f>
        <v>-9.1959932000000038</v>
      </c>
      <c r="P18" s="8">
        <f>Todo_Gases_Chile[[#This Row],[SF6]]/Todo_Gases_Chile[[#This Row],[Población]]</f>
        <v>7.0034970024078242E-6</v>
      </c>
      <c r="Q18" s="6">
        <v>18237.449836200001</v>
      </c>
      <c r="R18" s="6">
        <f>IFERROR(Todo_Gases_Chile[[#This Row],[CO2eq]]-Q17,"")</f>
        <v>2494.7490836000015</v>
      </c>
      <c r="S18" s="8">
        <f>Todo_Gases_Chile[[#This Row],[CO2eq]]/Todo_Gases_Chile[[#This Row],[Población]]</f>
        <v>1.1269170594919303E-3</v>
      </c>
      <c r="T18" s="7">
        <v>16183489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25">
      <c r="A19" s="2">
        <v>2006</v>
      </c>
      <c r="B19" s="6">
        <v>-7871.6258514663004</v>
      </c>
      <c r="C19" s="6">
        <f>IFERROR(Todo_Gases_Chile[[#This Row],[CO2]]-B18,"")</f>
        <v>-2510.0567927738002</v>
      </c>
      <c r="D19" s="8">
        <f>Todo_Gases_Chile[[#This Row],[CO2]]/Todo_Gases_Chile[[#This Row],[Población]]</f>
        <v>-4.8150714566016166E-4</v>
      </c>
      <c r="E19" s="6">
        <v>623.54963740000005</v>
      </c>
      <c r="F19" s="6">
        <f>IFERROR(Todo_Gases_Chile[[#This Row],[CH4]]-E18,"")</f>
        <v>-11.926234299999919</v>
      </c>
      <c r="G19" s="8">
        <f>Todo_Gases_Chile[[#This Row],[CH4]]/Todo_Gases_Chile[[#This Row],[Población]]</f>
        <v>3.8142514868891338E-5</v>
      </c>
      <c r="H19" s="6">
        <v>24.853945</v>
      </c>
      <c r="I19" s="6">
        <f>IFERROR(Todo_Gases_Chile[[#This Row],[N2O]]-H18,"")</f>
        <v>0.29358969999999829</v>
      </c>
      <c r="J19" s="8">
        <f>Todo_Gases_Chile[[#This Row],[N2O]]/Todo_Gases_Chile[[#This Row],[Población]]</f>
        <v>1.5203151599380715E-6</v>
      </c>
      <c r="K19" s="6">
        <v>380.26127020000001</v>
      </c>
      <c r="L19" s="6">
        <f>IFERROR(Todo_Gases_Chile[[#This Row],[HFC]]-K18,"")</f>
        <v>100.46584160000003</v>
      </c>
      <c r="M19" s="8">
        <f>Todo_Gases_Chile[[#This Row],[HFC]]/Todo_Gases_Chile[[#This Row],[Población]]</f>
        <v>2.3260571865849353E-5</v>
      </c>
      <c r="N19" s="6">
        <v>129.73571219999999</v>
      </c>
      <c r="O19" s="6">
        <f>IFERROR(Todo_Gases_Chile[[#This Row],[SF6]]-N18,"")</f>
        <v>16.394695499999997</v>
      </c>
      <c r="P19" s="8">
        <f>Todo_Gases_Chile[[#This Row],[SF6]]/Todo_Gases_Chile[[#This Row],[Población]]</f>
        <v>7.9359300925073516E-6</v>
      </c>
      <c r="Q19" s="6">
        <v>15633.587788299999</v>
      </c>
      <c r="R19" s="6">
        <f>IFERROR(Todo_Gases_Chile[[#This Row],[CO2eq]]-Q18,"")</f>
        <v>-2603.8620479000019</v>
      </c>
      <c r="S19" s="8">
        <f>Todo_Gases_Chile[[#This Row],[CO2eq]]/Todo_Gases_Chile[[#This Row],[Población]]</f>
        <v>9.5630615255546737E-4</v>
      </c>
      <c r="T19" s="7">
        <v>16347890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2">
        <v>2007</v>
      </c>
      <c r="B20" s="6">
        <v>14422.792881126999</v>
      </c>
      <c r="C20" s="6">
        <f>IFERROR(Todo_Gases_Chile[[#This Row],[CO2]]-B19,"")</f>
        <v>22294.418732593302</v>
      </c>
      <c r="D20" s="8">
        <f>Todo_Gases_Chile[[#This Row],[CO2]]/Todo_Gases_Chile[[#This Row],[Población]]</f>
        <v>8.7315966720091429E-4</v>
      </c>
      <c r="E20" s="6">
        <v>608.81251999999995</v>
      </c>
      <c r="F20" s="6">
        <f>IFERROR(Todo_Gases_Chile[[#This Row],[CH4]]-E19,"")</f>
        <v>-14.737117400000102</v>
      </c>
      <c r="G20" s="8">
        <f>Todo_Gases_Chile[[#This Row],[CH4]]/Todo_Gases_Chile[[#This Row],[Población]]</f>
        <v>3.6857669782290553E-5</v>
      </c>
      <c r="H20" s="6">
        <v>24.463539099999998</v>
      </c>
      <c r="I20" s="6">
        <f>IFERROR(Todo_Gases_Chile[[#This Row],[N2O]]-H19,"")</f>
        <v>-0.39040590000000108</v>
      </c>
      <c r="J20" s="8">
        <f>Todo_Gases_Chile[[#This Row],[N2O]]/Todo_Gases_Chile[[#This Row],[Población]]</f>
        <v>1.4810290791226722E-6</v>
      </c>
      <c r="K20" s="6">
        <v>482.06876949999997</v>
      </c>
      <c r="L20" s="6">
        <f>IFERROR(Todo_Gases_Chile[[#This Row],[HFC]]-K19,"")</f>
        <v>101.80749929999996</v>
      </c>
      <c r="M20" s="8">
        <f>Todo_Gases_Chile[[#This Row],[HFC]]/Todo_Gases_Chile[[#This Row],[Población]]</f>
        <v>2.9184569855078114E-5</v>
      </c>
      <c r="N20" s="6">
        <v>145.21709680000001</v>
      </c>
      <c r="O20" s="6">
        <f>IFERROR(Todo_Gases_Chile[[#This Row],[SF6]]-N19,"")</f>
        <v>15.481384600000013</v>
      </c>
      <c r="P20" s="8">
        <f>Todo_Gases_Chile[[#This Row],[SF6]]/Todo_Gases_Chile[[#This Row],[Población]]</f>
        <v>8.791481161716784E-6</v>
      </c>
      <c r="Q20" s="6">
        <v>37560.526304200001</v>
      </c>
      <c r="R20" s="6">
        <f>IFERROR(Todo_Gases_Chile[[#This Row],[CO2eq]]-Q19,"")</f>
        <v>21926.938515900001</v>
      </c>
      <c r="S20" s="8">
        <f>Todo_Gases_Chile[[#This Row],[CO2eq]]/Todo_Gases_Chile[[#This Row],[Población]]</f>
        <v>2.27392412260057E-3</v>
      </c>
      <c r="T20" s="7">
        <v>16517933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2">
        <v>2008</v>
      </c>
      <c r="B21" s="6">
        <v>13497.788711318</v>
      </c>
      <c r="C21" s="6">
        <f>IFERROR(Todo_Gases_Chile[[#This Row],[CO2]]-B20,"")</f>
        <v>-925.00416980899899</v>
      </c>
      <c r="D21" s="8">
        <f>Todo_Gases_Chile[[#This Row],[CO2]]/Todo_Gases_Chile[[#This Row],[Población]]</f>
        <v>8.0835953813417061E-4</v>
      </c>
      <c r="E21" s="6">
        <v>581.60418230000005</v>
      </c>
      <c r="F21" s="6">
        <f>IFERROR(Todo_Gases_Chile[[#This Row],[CH4]]-E20,"")</f>
        <v>-27.208337699999902</v>
      </c>
      <c r="G21" s="8">
        <f>Todo_Gases_Chile[[#This Row],[CH4]]/Todo_Gases_Chile[[#This Row],[Población]]</f>
        <v>3.483128223712004E-5</v>
      </c>
      <c r="H21" s="6">
        <v>24.7987444</v>
      </c>
      <c r="I21" s="6">
        <f>IFERROR(Todo_Gases_Chile[[#This Row],[N2O]]-H20,"")</f>
        <v>0.33520530000000193</v>
      </c>
      <c r="J21" s="8">
        <f>Todo_Gases_Chile[[#This Row],[N2O]]/Todo_Gases_Chile[[#This Row],[Población]]</f>
        <v>1.4851544944308078E-6</v>
      </c>
      <c r="K21" s="6">
        <v>643.54795379999996</v>
      </c>
      <c r="L21" s="6">
        <f>IFERROR(Todo_Gases_Chile[[#This Row],[HFC]]-K20,"")</f>
        <v>161.47918429999999</v>
      </c>
      <c r="M21" s="8">
        <f>Todo_Gases_Chile[[#This Row],[HFC]]/Todo_Gases_Chile[[#This Row],[Población]]</f>
        <v>3.8540989033614935E-5</v>
      </c>
      <c r="N21" s="6">
        <v>178.86223150000001</v>
      </c>
      <c r="O21" s="6">
        <f>IFERROR(Todo_Gases_Chile[[#This Row],[SF6]]-N20,"")</f>
        <v>33.6451347</v>
      </c>
      <c r="P21" s="8">
        <f>Todo_Gases_Chile[[#This Row],[SF6]]/Todo_Gases_Chile[[#This Row],[Población]]</f>
        <v>1.0711753898158998E-5</v>
      </c>
      <c r="Q21" s="6">
        <v>36250.329240699997</v>
      </c>
      <c r="R21" s="6">
        <f>IFERROR(Todo_Gases_Chile[[#This Row],[CO2eq]]-Q20,"")</f>
        <v>-1310.1970635000034</v>
      </c>
      <c r="S21" s="8">
        <f>Todo_Gases_Chile[[#This Row],[CO2eq]]/Todo_Gases_Chile[[#This Row],[Población]]</f>
        <v>2.17097037366223E-3</v>
      </c>
      <c r="T21" s="7">
        <v>16697754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2">
        <v>2009</v>
      </c>
      <c r="B22" s="6">
        <v>5877.0563193751996</v>
      </c>
      <c r="C22" s="6">
        <f>IFERROR(Todo_Gases_Chile[[#This Row],[CO2]]-B21,"")</f>
        <v>-7620.7323919428009</v>
      </c>
      <c r="D22" s="8">
        <f>Todo_Gases_Chile[[#This Row],[CO2]]/Todo_Gases_Chile[[#This Row],[Población]]</f>
        <v>3.4814461015909051E-4</v>
      </c>
      <c r="E22" s="6">
        <v>567.28696739999998</v>
      </c>
      <c r="F22" s="6">
        <f>IFERROR(Todo_Gases_Chile[[#This Row],[CH4]]-E21,"")</f>
        <v>-14.317214900000067</v>
      </c>
      <c r="G22" s="8">
        <f>Todo_Gases_Chile[[#This Row],[CH4]]/Todo_Gases_Chile[[#This Row],[Población]]</f>
        <v>3.3604901736725578E-5</v>
      </c>
      <c r="H22" s="6">
        <v>24.719218300000001</v>
      </c>
      <c r="I22" s="6">
        <f>IFERROR(Todo_Gases_Chile[[#This Row],[N2O]]-H21,"")</f>
        <v>-7.9526099999998934E-2</v>
      </c>
      <c r="J22" s="8">
        <f>Todo_Gases_Chile[[#This Row],[N2O]]/Todo_Gases_Chile[[#This Row],[Población]]</f>
        <v>1.4643151521484588E-6</v>
      </c>
      <c r="K22" s="6">
        <v>757.469784</v>
      </c>
      <c r="L22" s="6">
        <f>IFERROR(Todo_Gases_Chile[[#This Row],[HFC]]-K21,"")</f>
        <v>113.92183020000004</v>
      </c>
      <c r="M22" s="8">
        <f>Todo_Gases_Chile[[#This Row],[HFC]]/Todo_Gases_Chile[[#This Row],[Población]]</f>
        <v>4.4870936796808829E-5</v>
      </c>
      <c r="N22" s="6">
        <v>168.69801240000001</v>
      </c>
      <c r="O22" s="6">
        <f>IFERROR(Todo_Gases_Chile[[#This Row],[SF6]]-N21,"")</f>
        <v>-10.164219099999997</v>
      </c>
      <c r="P22" s="8">
        <f>Todo_Gases_Chile[[#This Row],[SF6]]/Todo_Gases_Chile[[#This Row],[Población]]</f>
        <v>9.9933198815857624E-6</v>
      </c>
      <c r="Q22" s="6">
        <v>28351.725175600001</v>
      </c>
      <c r="R22" s="6">
        <f>IFERROR(Todo_Gases_Chile[[#This Row],[CO2eq]]-Q21,"")</f>
        <v>-7898.6040650999967</v>
      </c>
      <c r="S22" s="8">
        <f>Todo_Gases_Chile[[#This Row],[CO2eq]]/Todo_Gases_Chile[[#This Row],[Población]]</f>
        <v>1.6794973150174415E-3</v>
      </c>
      <c r="T22" s="7">
        <v>16881078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2">
        <v>2010</v>
      </c>
      <c r="B23" s="6">
        <v>-2080.3808746532</v>
      </c>
      <c r="C23" s="6">
        <f>IFERROR(Todo_Gases_Chile[[#This Row],[CO2]]-B22,"")</f>
        <v>-7957.4371940284</v>
      </c>
      <c r="D23" s="8">
        <f>Todo_Gases_Chile[[#This Row],[CO2]]/Todo_Gases_Chile[[#This Row],[Población]]</f>
        <v>-1.2191688786837872E-4</v>
      </c>
      <c r="E23" s="6">
        <v>542.51261380000005</v>
      </c>
      <c r="F23" s="6">
        <f>IFERROR(Todo_Gases_Chile[[#This Row],[CH4]]-E22,"")</f>
        <v>-24.774353599999927</v>
      </c>
      <c r="G23" s="8">
        <f>Todo_Gases_Chile[[#This Row],[CH4]]/Todo_Gases_Chile[[#This Row],[Población]]</f>
        <v>3.1792952102994816E-5</v>
      </c>
      <c r="H23" s="6">
        <v>24.181797100000001</v>
      </c>
      <c r="I23" s="6">
        <f>IFERROR(Todo_Gases_Chile[[#This Row],[N2O]]-H22,"")</f>
        <v>-0.53742120000000071</v>
      </c>
      <c r="J23" s="8">
        <f>Todo_Gases_Chile[[#This Row],[N2O]]/Todo_Gases_Chile[[#This Row],[Población]]</f>
        <v>1.4171296618884974E-6</v>
      </c>
      <c r="K23" s="6">
        <v>1000.072309</v>
      </c>
      <c r="L23" s="6">
        <f>IFERROR(Todo_Gases_Chile[[#This Row],[HFC]]-K22,"")</f>
        <v>242.60252500000001</v>
      </c>
      <c r="M23" s="8">
        <f>Todo_Gases_Chile[[#This Row],[HFC]]/Todo_Gases_Chile[[#This Row],[Población]]</f>
        <v>5.8607394944903363E-5</v>
      </c>
      <c r="N23" s="6">
        <v>242.69112910000001</v>
      </c>
      <c r="O23" s="6">
        <f>IFERROR(Todo_Gases_Chile[[#This Row],[SF6]]-N22,"")</f>
        <v>73.993116700000002</v>
      </c>
      <c r="P23" s="8">
        <f>Todo_Gases_Chile[[#This Row],[SF6]]/Todo_Gases_Chile[[#This Row],[Población]]</f>
        <v>1.4222466440462386E-5</v>
      </c>
      <c r="Q23" s="6">
        <v>19931.373417300001</v>
      </c>
      <c r="R23" s="6">
        <f>IFERROR(Todo_Gases_Chile[[#This Row],[CO2eq]]-Q22,"")</f>
        <v>-8420.3517582999993</v>
      </c>
      <c r="S23" s="8">
        <f>Todo_Gases_Chile[[#This Row],[CO2eq]]/Todo_Gases_Chile[[#This Row],[Población]]</f>
        <v>1.1680414137554621E-3</v>
      </c>
      <c r="T23" s="7">
        <v>17063927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2">
        <v>2011</v>
      </c>
      <c r="B24" s="6">
        <v>12727.330102596001</v>
      </c>
      <c r="C24" s="6">
        <f>IFERROR(Todo_Gases_Chile[[#This Row],[CO2]]-B23,"")</f>
        <v>14807.7109772492</v>
      </c>
      <c r="D24" s="8">
        <f>Todo_Gases_Chile[[#This Row],[CO2]]/Todo_Gases_Chile[[#This Row],[Población]]</f>
        <v>7.3763839214626456E-4</v>
      </c>
      <c r="E24" s="6">
        <v>532.34652119999998</v>
      </c>
      <c r="F24" s="6">
        <f>IFERROR(Todo_Gases_Chile[[#This Row],[CH4]]-E23,"")</f>
        <v>-10.16609260000007</v>
      </c>
      <c r="G24" s="8">
        <f>Todo_Gases_Chile[[#This Row],[CH4]]/Todo_Gases_Chile[[#This Row],[Población]]</f>
        <v>3.0853229137392326E-5</v>
      </c>
      <c r="H24" s="6">
        <v>22.637913099999999</v>
      </c>
      <c r="I24" s="6">
        <f>IFERROR(Todo_Gases_Chile[[#This Row],[N2O]]-H23,"")</f>
        <v>-1.543884000000002</v>
      </c>
      <c r="J24" s="8">
        <f>Todo_Gases_Chile[[#This Row],[N2O]]/Todo_Gases_Chile[[#This Row],[Población]]</f>
        <v>1.3120264569255446E-6</v>
      </c>
      <c r="K24" s="6">
        <v>1318.1949703</v>
      </c>
      <c r="L24" s="6">
        <f>IFERROR(Todo_Gases_Chile[[#This Row],[HFC]]-K23,"")</f>
        <v>318.1226613</v>
      </c>
      <c r="M24" s="8">
        <f>Todo_Gases_Chile[[#This Row],[HFC]]/Todo_Gases_Chile[[#This Row],[Población]]</f>
        <v>7.6398679895090798E-5</v>
      </c>
      <c r="N24" s="6">
        <v>244.8478355</v>
      </c>
      <c r="O24" s="6">
        <f>IFERROR(Todo_Gases_Chile[[#This Row],[SF6]]-N23,"")</f>
        <v>2.1567063999999903</v>
      </c>
      <c r="P24" s="8">
        <f>Todo_Gases_Chile[[#This Row],[SF6]]/Todo_Gases_Chile[[#This Row],[Población]]</f>
        <v>1.4190656032554238E-5</v>
      </c>
      <c r="Q24" s="6">
        <v>34345.134085600002</v>
      </c>
      <c r="R24" s="6">
        <f>IFERROR(Todo_Gases_Chile[[#This Row],[CO2eq]]-Q23,"")</f>
        <v>14413.760668300001</v>
      </c>
      <c r="S24" s="8">
        <f>Todo_Gases_Chile[[#This Row],[CO2eq]]/Todo_Gases_Chile[[#This Row],[Población]]</f>
        <v>1.9905423431880974E-3</v>
      </c>
      <c r="T24" s="7">
        <v>17254159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2">
        <v>2012</v>
      </c>
      <c r="B25" s="6">
        <v>20168.144297086001</v>
      </c>
      <c r="C25" s="6">
        <f>IFERROR(Todo_Gases_Chile[[#This Row],[CO2]]-B24,"")</f>
        <v>7440.8141944899999</v>
      </c>
      <c r="D25" s="8">
        <f>Todo_Gases_Chile[[#This Row],[CO2]]/Todo_Gases_Chile[[#This Row],[Población]]</f>
        <v>1.1561988536059669E-3</v>
      </c>
      <c r="E25" s="6">
        <v>561.50480289999996</v>
      </c>
      <c r="F25" s="6">
        <f>IFERROR(Todo_Gases_Chile[[#This Row],[CH4]]-E24,"")</f>
        <v>29.158281699999975</v>
      </c>
      <c r="G25" s="8">
        <f>Todo_Gases_Chile[[#This Row],[CH4]]/Todo_Gases_Chile[[#This Row],[Población]]</f>
        <v>3.218993278925646E-5</v>
      </c>
      <c r="H25" s="6">
        <v>23.6220359</v>
      </c>
      <c r="I25" s="6">
        <f>IFERROR(Todo_Gases_Chile[[#This Row],[N2O]]-H24,"")</f>
        <v>0.98412280000000152</v>
      </c>
      <c r="J25" s="8">
        <f>Todo_Gases_Chile[[#This Row],[N2O]]/Todo_Gases_Chile[[#This Row],[Población]]</f>
        <v>1.3542034619102335E-6</v>
      </c>
      <c r="K25" s="6">
        <v>1582.9674031</v>
      </c>
      <c r="L25" s="6">
        <f>IFERROR(Todo_Gases_Chile[[#This Row],[HFC]]-K24,"")</f>
        <v>264.77243279999993</v>
      </c>
      <c r="M25" s="8">
        <f>Todo_Gases_Chile[[#This Row],[HFC]]/Todo_Gases_Chile[[#This Row],[Población]]</f>
        <v>9.0748314262322836E-5</v>
      </c>
      <c r="N25" s="6">
        <v>233.0762191</v>
      </c>
      <c r="O25" s="6">
        <f>IFERROR(Todo_Gases_Chile[[#This Row],[SF6]]-N24,"")</f>
        <v>-11.771616399999999</v>
      </c>
      <c r="P25" s="8">
        <f>Todo_Gases_Chile[[#This Row],[SF6]]/Todo_Gases_Chile[[#This Row],[Población]]</f>
        <v>1.3361787448395508E-5</v>
      </c>
      <c r="Q25" s="6">
        <v>43061.174613700001</v>
      </c>
      <c r="R25" s="6">
        <f>IFERROR(Todo_Gases_Chile[[#This Row],[CO2eq]]-Q24,"")</f>
        <v>8716.0405280999985</v>
      </c>
      <c r="S25" s="8">
        <f>Todo_Gases_Chile[[#This Row],[CO2eq]]/Todo_Gases_Chile[[#This Row],[Población]]</f>
        <v>2.4686099023240246E-3</v>
      </c>
      <c r="T25" s="7">
        <v>17443491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2">
        <v>2013</v>
      </c>
      <c r="B26" s="6">
        <v>9056.2973939031999</v>
      </c>
      <c r="C26" s="6">
        <f>IFERROR(Todo_Gases_Chile[[#This Row],[CO2]]-B25,"")</f>
        <v>-11111.846903182801</v>
      </c>
      <c r="D26" s="8">
        <f>Todo_Gases_Chile[[#This Row],[CO2]]/Todo_Gases_Chile[[#This Row],[Población]]</f>
        <v>5.1421461429340231E-4</v>
      </c>
      <c r="E26" s="6">
        <v>570.63280899999995</v>
      </c>
      <c r="F26" s="6">
        <f>IFERROR(Todo_Gases_Chile[[#This Row],[CH4]]-E25,"")</f>
        <v>9.1280060999999932</v>
      </c>
      <c r="G26" s="8">
        <f>Todo_Gases_Chile[[#This Row],[CH4]]/Todo_Gases_Chile[[#This Row],[Población]]</f>
        <v>3.2400407917327725E-5</v>
      </c>
      <c r="H26" s="6">
        <v>23.465763800000001</v>
      </c>
      <c r="I26" s="6">
        <f>IFERROR(Todo_Gases_Chile[[#This Row],[N2O]]-H25,"")</f>
        <v>-0.15627209999999891</v>
      </c>
      <c r="J26" s="8">
        <f>Todo_Gases_Chile[[#This Row],[N2O]]/Todo_Gases_Chile[[#This Row],[Población]]</f>
        <v>1.3323810114319283E-6</v>
      </c>
      <c r="K26" s="6">
        <v>1868.1165939</v>
      </c>
      <c r="L26" s="6">
        <f>IFERROR(Todo_Gases_Chile[[#This Row],[HFC]]-K25,"")</f>
        <v>285.14919080000004</v>
      </c>
      <c r="M26" s="8">
        <f>Todo_Gases_Chile[[#This Row],[HFC]]/Todo_Gases_Chile[[#This Row],[Población]]</f>
        <v>1.060712576018195E-4</v>
      </c>
      <c r="N26" s="6">
        <v>233.82480039999999</v>
      </c>
      <c r="O26" s="6">
        <f>IFERROR(Todo_Gases_Chile[[#This Row],[SF6]]-N25,"")</f>
        <v>0.74858129999998368</v>
      </c>
      <c r="P26" s="8">
        <f>Todo_Gases_Chile[[#This Row],[SF6]]/Todo_Gases_Chile[[#This Row],[Población]]</f>
        <v>1.3276521774877011E-5</v>
      </c>
      <c r="Q26" s="6">
        <v>32416.8563975</v>
      </c>
      <c r="R26" s="6">
        <f>IFERROR(Todo_Gases_Chile[[#This Row],[CO2eq]]-Q25,"")</f>
        <v>-10644.318216200001</v>
      </c>
      <c r="S26" s="8">
        <f>Todo_Gases_Chile[[#This Row],[CO2eq]]/Todo_Gases_Chile[[#This Row],[Población]]</f>
        <v>1.8406221200583559E-3</v>
      </c>
      <c r="T26" s="7">
        <v>17611902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2">
        <v>2014</v>
      </c>
      <c r="B27" s="6">
        <v>21624.464269773998</v>
      </c>
      <c r="C27" s="6">
        <f>IFERROR(Todo_Gases_Chile[[#This Row],[CO2]]-B26,"")</f>
        <v>12568.166875870798</v>
      </c>
      <c r="D27" s="8">
        <f>Todo_Gases_Chile[[#This Row],[CO2]]/Todo_Gases_Chile[[#This Row],[Población]]</f>
        <v>1.2157032765982086E-3</v>
      </c>
      <c r="E27" s="6">
        <v>575.01194250000003</v>
      </c>
      <c r="F27" s="6">
        <f>IFERROR(Todo_Gases_Chile[[#This Row],[CH4]]-E26,"")</f>
        <v>4.3791335000000799</v>
      </c>
      <c r="G27" s="8">
        <f>Todo_Gases_Chile[[#This Row],[CH4]]/Todo_Gases_Chile[[#This Row],[Población]]</f>
        <v>3.2326530445309227E-5</v>
      </c>
      <c r="H27" s="6">
        <v>24.098971500000001</v>
      </c>
      <c r="I27" s="6">
        <f>IFERROR(Todo_Gases_Chile[[#This Row],[N2O]]-H26,"")</f>
        <v>0.63320769999999982</v>
      </c>
      <c r="J27" s="8">
        <f>Todo_Gases_Chile[[#This Row],[N2O]]/Todo_Gases_Chile[[#This Row],[Población]]</f>
        <v>1.3548173147645354E-6</v>
      </c>
      <c r="K27" s="6">
        <v>2337.3739160999999</v>
      </c>
      <c r="L27" s="6">
        <f>IFERROR(Todo_Gases_Chile[[#This Row],[HFC]]-K26,"")</f>
        <v>469.25732219999986</v>
      </c>
      <c r="M27" s="8">
        <f>Todo_Gases_Chile[[#This Row],[HFC]]/Todo_Gases_Chile[[#This Row],[Población]]</f>
        <v>1.3140455610776867E-4</v>
      </c>
      <c r="N27" s="6">
        <v>232.89751129999999</v>
      </c>
      <c r="O27" s="6">
        <f>IFERROR(Todo_Gases_Chile[[#This Row],[SF6]]-N26,"")</f>
        <v>-0.92728909999999587</v>
      </c>
      <c r="P27" s="8">
        <f>Todo_Gases_Chile[[#This Row],[SF6]]/Todo_Gases_Chile[[#This Row],[Población]]</f>
        <v>1.3093238475957739E-5</v>
      </c>
      <c r="Q27" s="6">
        <v>45751.527614400002</v>
      </c>
      <c r="R27" s="6">
        <f>IFERROR(Todo_Gases_Chile[[#This Row],[CO2eq]]-Q26,"")</f>
        <v>13334.671216900002</v>
      </c>
      <c r="S27" s="8">
        <f>Todo_Gases_Chile[[#This Row],[CO2eq]]/Todo_Gases_Chile[[#This Row],[Población]]</f>
        <v>2.572099883553823E-3</v>
      </c>
      <c r="T27" s="7">
        <v>17787617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2">
        <v>2015</v>
      </c>
      <c r="B28" s="6">
        <v>38428.699702354003</v>
      </c>
      <c r="C28" s="6">
        <f>IFERROR(Todo_Gases_Chile[[#This Row],[CO2]]-B27,"")</f>
        <v>16804.235432580004</v>
      </c>
      <c r="D28" s="8">
        <f>Todo_Gases_Chile[[#This Row],[CO2]]/Todo_Gases_Chile[[#This Row],[Población]]</f>
        <v>2.1383225859384646E-3</v>
      </c>
      <c r="E28" s="6">
        <v>587.38935570000001</v>
      </c>
      <c r="F28" s="6">
        <f>IFERROR(Todo_Gases_Chile[[#This Row],[CH4]]-E27,"")</f>
        <v>12.377413199999978</v>
      </c>
      <c r="G28" s="8">
        <f>Todo_Gases_Chile[[#This Row],[CH4]]/Todo_Gases_Chile[[#This Row],[Población]]</f>
        <v>3.2684632469003704E-5</v>
      </c>
      <c r="H28" s="6">
        <v>24.585318000000001</v>
      </c>
      <c r="I28" s="6">
        <f>IFERROR(Todo_Gases_Chile[[#This Row],[N2O]]-H27,"")</f>
        <v>0.48634649999999979</v>
      </c>
      <c r="J28" s="8">
        <f>Todo_Gases_Chile[[#This Row],[N2O]]/Todo_Gases_Chile[[#This Row],[Población]]</f>
        <v>1.3680228883377795E-6</v>
      </c>
      <c r="K28" s="6">
        <v>2588.7588488000001</v>
      </c>
      <c r="L28" s="6">
        <f>IFERROR(Todo_Gases_Chile[[#This Row],[HFC]]-K27,"")</f>
        <v>251.38493270000026</v>
      </c>
      <c r="M28" s="8">
        <f>Todo_Gases_Chile[[#This Row],[HFC]]/Todo_Gases_Chile[[#This Row],[Población]]</f>
        <v>1.4404862924878014E-4</v>
      </c>
      <c r="N28" s="6">
        <v>242.32577929999999</v>
      </c>
      <c r="O28" s="6">
        <f>IFERROR(Todo_Gases_Chile[[#This Row],[SF6]]-N27,"")</f>
        <v>9.4282680000000028</v>
      </c>
      <c r="P28" s="8">
        <f>Todo_Gases_Chile[[#This Row],[SF6]]/Todo_Gases_Chile[[#This Row],[Población]]</f>
        <v>1.3483950564181812E-5</v>
      </c>
      <c r="Q28" s="6">
        <v>63270.943081500001</v>
      </c>
      <c r="R28" s="6">
        <f>IFERROR(Todo_Gases_Chile[[#This Row],[CO2eq]]-Q27,"")</f>
        <v>17519.4154671</v>
      </c>
      <c r="S28" s="8">
        <f>Todo_Gases_Chile[[#This Row],[CO2eq]]/Todo_Gases_Chile[[#This Row],[Población]]</f>
        <v>3.5206418034620856E-3</v>
      </c>
      <c r="T28" s="7">
        <v>17971423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2">
        <v>2016</v>
      </c>
      <c r="B29" s="6">
        <v>22186.386071189001</v>
      </c>
      <c r="C29" s="6">
        <f>IFERROR(Todo_Gases_Chile[[#This Row],[CO2]]-B28,"")</f>
        <v>-16242.313631165001</v>
      </c>
      <c r="D29" s="8">
        <f>Todo_Gases_Chile[[#This Row],[CO2]]/Todo_Gases_Chile[[#This Row],[Población]]</f>
        <v>1.221236668101436E-3</v>
      </c>
      <c r="E29" s="6">
        <v>562.57057999999995</v>
      </c>
      <c r="F29" s="6">
        <f>IFERROR(Todo_Gases_Chile[[#This Row],[CH4]]-E28,"")</f>
        <v>-24.81877570000006</v>
      </c>
      <c r="G29" s="8">
        <f>Todo_Gases_Chile[[#This Row],[CH4]]/Todo_Gases_Chile[[#This Row],[Población]]</f>
        <v>3.0966369127744709E-5</v>
      </c>
      <c r="H29" s="6">
        <v>22.794615799999999</v>
      </c>
      <c r="I29" s="6">
        <f>IFERROR(Todo_Gases_Chile[[#This Row],[N2O]]-H28,"")</f>
        <v>-1.7907022000000019</v>
      </c>
      <c r="J29" s="8">
        <f>Todo_Gases_Chile[[#This Row],[N2O]]/Todo_Gases_Chile[[#This Row],[Población]]</f>
        <v>1.2547163184180763E-6</v>
      </c>
      <c r="K29" s="6">
        <v>2869.4604433</v>
      </c>
      <c r="L29" s="6">
        <f>IFERROR(Todo_Gases_Chile[[#This Row],[HFC]]-K28,"")</f>
        <v>280.70159449999983</v>
      </c>
      <c r="M29" s="8">
        <f>Todo_Gases_Chile[[#This Row],[HFC]]/Todo_Gases_Chile[[#This Row],[Población]]</f>
        <v>1.5794777481021097E-4</v>
      </c>
      <c r="N29" s="6">
        <v>272.26847249999997</v>
      </c>
      <c r="O29" s="6">
        <f>IFERROR(Todo_Gases_Chile[[#This Row],[SF6]]-N28,"")</f>
        <v>29.942693199999979</v>
      </c>
      <c r="P29" s="8">
        <f>Todo_Gases_Chile[[#This Row],[SF6]]/Todo_Gases_Chile[[#This Row],[Población]]</f>
        <v>1.4986859108917871E-5</v>
      </c>
      <c r="Q29" s="6">
        <v>46185.174907799999</v>
      </c>
      <c r="R29" s="6">
        <f>IFERROR(Todo_Gases_Chile[[#This Row],[CO2eq]]-Q28,"")</f>
        <v>-17085.768173700002</v>
      </c>
      <c r="S29" s="8">
        <f>Todo_Gases_Chile[[#This Row],[CO2eq]]/Todo_Gases_Chile[[#This Row],[Población]]</f>
        <v>2.5422359882814843E-3</v>
      </c>
      <c r="T29" s="7">
        <v>18167147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25"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23:44" x14ac:dyDescent="0.25"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3:44" x14ac:dyDescent="0.25"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3:44" x14ac:dyDescent="0.25"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3:44" x14ac:dyDescent="0.25"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23:4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23:44" x14ac:dyDescent="0.25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23:44" x14ac:dyDescent="0.25"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23:44" x14ac:dyDescent="0.25"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23:44" x14ac:dyDescent="0.25"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23:44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23:44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23:44" x14ac:dyDescent="0.25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23:44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23:44" x14ac:dyDescent="0.25"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23:44" x14ac:dyDescent="0.25"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23:44" x14ac:dyDescent="0.25"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23:44" x14ac:dyDescent="0.25"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</sheetData>
  <mergeCells count="1">
    <mergeCell ref="A1:Q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2020-08-14T15:32:16Z</dcterms:created>
  <dcterms:modified xsi:type="dcterms:W3CDTF">2020-09-09T23:18:21Z</dcterms:modified>
</cp:coreProperties>
</file>