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 INTELLIGENCE Dropbox\DI Monitoreo\"/>
    </mc:Choice>
  </mc:AlternateContent>
  <xr:revisionPtr revIDLastSave="0" documentId="13_ncr:1_{F9964AF9-3D78-40A9-8627-DAC91AFE6E69}" xr6:coauthVersionLast="45" xr6:coauthVersionMax="45" xr10:uidLastSave="{00000000-0000-0000-0000-000000000000}"/>
  <bookViews>
    <workbookView xWindow="-108" yWindow="-108" windowWidth="23256" windowHeight="12576" xr2:uid="{F0BF9B96-FFF4-4E12-841F-9553B6E1990E}"/>
  </bookViews>
  <sheets>
    <sheet name="DATA`S" sheetId="1" r:id="rId1"/>
    <sheet name="PRODUCTOS" sheetId="2" r:id="rId2"/>
    <sheet name="MONITOREO" sheetId="5" r:id="rId3"/>
    <sheet name="Variables" sheetId="6" r:id="rId4"/>
    <sheet name="DATOS" sheetId="3" r:id="rId5"/>
    <sheet name="PERSONAS" sheetId="4" r:id="rId6"/>
  </sheets>
  <definedNames>
    <definedName name="DATAS_Lista">DATAS[Data]</definedName>
    <definedName name="SegmentaciónDeDatos_Data">#N/A</definedName>
    <definedName name="SegmentaciónDeDatos_Data1">#N/A</definedName>
    <definedName name="SegmentaciónDeDatos_Desarrollo">#N/A</definedName>
    <definedName name="SegmentaciónDeDatos_Estado">#N/A</definedName>
    <definedName name="SegmentaciónDeDatos_Estado1">#N/A</definedName>
    <definedName name="SegmentaciónDeDatos_Investigación">#N/A</definedName>
    <definedName name="SegmentaciónDeDatos_Responsable_Desarrollo">#N/A</definedName>
    <definedName name="SegmentaciónDeDatos_Responsable_Informac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4" l="1"/>
  <c r="D28" i="4"/>
  <c r="D27" i="4"/>
  <c r="D26" i="4"/>
  <c r="D25" i="4"/>
  <c r="D24" i="4"/>
  <c r="D23" i="4"/>
  <c r="D7" i="4"/>
  <c r="D8" i="4"/>
  <c r="D9" i="4"/>
  <c r="D10" i="4"/>
  <c r="D11" i="4"/>
  <c r="D12" i="4"/>
  <c r="D13" i="4"/>
  <c r="D14" i="4"/>
  <c r="D15" i="4"/>
  <c r="D16" i="4"/>
  <c r="D17" i="4"/>
  <c r="D18" i="4"/>
  <c r="D19" i="4"/>
  <c r="D20" i="4"/>
  <c r="D21" i="4"/>
  <c r="D22" i="4"/>
  <c r="D4" i="4"/>
  <c r="D5" i="4"/>
  <c r="D6" i="4"/>
  <c r="D3" i="4"/>
  <c r="A9" i="2"/>
  <c r="D9" i="2" s="1"/>
  <c r="A10" i="2"/>
  <c r="D10" i="2" s="1"/>
  <c r="A11" i="2"/>
  <c r="D11" i="2" s="1"/>
  <c r="A12" i="2"/>
  <c r="D12" i="2" s="1"/>
  <c r="A13" i="2"/>
  <c r="D13" i="2" s="1"/>
  <c r="A14" i="2"/>
  <c r="D14" i="2" s="1"/>
  <c r="A15" i="2"/>
  <c r="D15" i="2" s="1"/>
  <c r="A16" i="2"/>
  <c r="D16" i="2" s="1"/>
  <c r="A8" i="2"/>
  <c r="D8" i="2" s="1"/>
</calcChain>
</file>

<file path=xl/sharedStrings.xml><?xml version="1.0" encoding="utf-8"?>
<sst xmlns="http://schemas.openxmlformats.org/spreadsheetml/2006/main" count="411" uniqueCount="251">
  <si>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</si>
  <si>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</si>
  <si>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</si>
  <si>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</si>
  <si>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</si>
  <si>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</si>
  <si>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</si>
  <si>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</si>
  <si>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</si>
  <si>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</si>
  <si>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</si>
  <si>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</si>
  <si>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</si>
  <si>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</si>
  <si>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</si>
  <si>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</si>
  <si>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</si>
  <si>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</si>
  <si>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</si>
  <si>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</si>
  <si>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</si>
  <si>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</si>
  <si>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</si>
  <si>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</si>
  <si>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</si>
  <si>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</si>
  <si>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</si>
  <si>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</si>
  <si>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</si>
  <si>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</si>
  <si>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</si>
  <si>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</si>
  <si>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</si>
  <si>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</si>
  <si>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</si>
  <si>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</si>
  <si>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</si>
  <si>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</si>
  <si>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</si>
  <si>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</si>
  <si>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</si>
  <si>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</si>
  <si>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</si>
  <si>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</si>
  <si>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</si>
  <si>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</si>
  <si>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</si>
  <si>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</si>
  <si>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</si>
  <si>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</si>
  <si>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</si>
  <si>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</si>
  <si>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</si>
  <si>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</si>
  <si>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</si>
  <si>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</si>
  <si>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</si>
  <si>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</si>
  <si>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</si>
  <si>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</si>
  <si>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</si>
  <si>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</si>
  <si>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</si>
  <si>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</si>
  <si>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</si>
  <si>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</si>
  <si>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</si>
  <si>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</si>
  <si>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</si>
  <si>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</si>
  <si>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</si>
  <si>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</si>
  <si>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</si>
  <si>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</si>
  <si>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</si>
  <si>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</si>
  <si>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</si>
  <si>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</si>
  <si>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</si>
  <si>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</si>
  <si>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</si>
  <si>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</si>
  <si>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</si>
  <si>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</si>
  <si>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</si>
  <si>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</si>
  <si>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</si>
  <si>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</si>
  <si>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</si>
  <si>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</si>
  <si>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</si>
  <si>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</si>
  <si>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</si>
  <si>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</si>
  <si>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</si>
  <si>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</si>
  <si>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</si>
  <si>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</si>
  <si>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</si>
  <si>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</si>
  <si>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</si>
  <si>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</si>
  <si>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</si>
  <si>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</si>
  <si>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</si>
  <si>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</si>
  <si>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</si>
  <si>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</si>
  <si>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</si>
  <si>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</si>
  <si>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</si>
  <si>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</si>
  <si>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</si>
  <si>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</si>
  <si>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</si>
  <si>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</si>
  <si>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</si>
  <si>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</si>
  <si>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</si>
  <si>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</si>
  <si>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</si>
  <si>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</si>
  <si>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</si>
  <si>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</si>
  <si>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</si>
  <si>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</si>
  <si>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</si>
  <si>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</si>
  <si>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</si>
  <si>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</si>
  <si>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</si>
  <si>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</si>
  <si>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</si>
  <si>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</si>
  <si>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</si>
  <si>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</si>
  <si>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</si>
  <si>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</si>
  <si>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</si>
  <si>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</si>
  <si>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</si>
  <si>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</si>
  <si>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</si>
  <si>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</si>
  <si>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</si>
  <si>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</si>
  <si>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</si>
  <si>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</si>
  <si>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</si>
  <si>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</si>
  <si>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</si>
  <si>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</si>
  <si>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 xml:space="preserve">Variables </t>
  </si>
  <si>
    <t xml:space="preserve">Visualización (Sugerido) </t>
  </si>
  <si>
    <t xml:space="preserve">Fecha del femicidio </t>
  </si>
  <si>
    <t>Mapa que muestra el Nº Total de  femicidios de acuerdo a su ubicación geográfica desde el 2010-2020. Al pasar en el hotspot que se despligue nombre, edad, ocupación de la víctima y día del femicidio junto con un antecendente breve del hecho.</t>
  </si>
  <si>
    <t xml:space="preserve">Ubicación geográfica </t>
  </si>
  <si>
    <t xml:space="preserve">Nombres de las víctimas </t>
  </si>
  <si>
    <t xml:space="preserve">Mapa que muestre nube de palabras de acuerdo a la relación víctima - femicida. Esto ayudará a visibilizar que el riesgo más grande las mujeres lo viven en su círculo más cercano, de acuerdo a las cifras de Chile. </t>
  </si>
  <si>
    <t xml:space="preserve">Edades de las víctimas </t>
  </si>
  <si>
    <t xml:space="preserve">Nacionalidad de las víctimas </t>
  </si>
  <si>
    <t xml:space="preserve">Ocupación de las víctimas </t>
  </si>
  <si>
    <t xml:space="preserve">Tablero: En un tablero indicar Nombre víctima, edad, lugar del femicidio, nombre del agresor, edad y antecedente del hecho ampliado. Para que se pueda realizar lectura (Como lo que hicimos con la info que está en el ítem de trabajo en el DATACOVID) </t>
  </si>
  <si>
    <t xml:space="preserve">Información sobre el hecho </t>
  </si>
  <si>
    <t xml:space="preserve">Violencia sexual </t>
  </si>
  <si>
    <t xml:space="preserve">Relación víctima - femicida </t>
  </si>
  <si>
    <t xml:space="preserve">Gráfico que muestre las tendencias de acuerdo a las situación judicial de los femicida por año. </t>
  </si>
  <si>
    <t xml:space="preserve">Categoría del vínculo </t>
  </si>
  <si>
    <t xml:space="preserve">Nombres de los femicidas </t>
  </si>
  <si>
    <t>Edad de los femicidas</t>
  </si>
  <si>
    <t xml:space="preserve">Ocupación de los femicidas </t>
  </si>
  <si>
    <t xml:space="preserve">Antecedentes del femicida </t>
  </si>
  <si>
    <t xml:space="preserve">Antecedentes ley VIF </t>
  </si>
  <si>
    <t xml:space="preserve">Tipificación penal </t>
  </si>
  <si>
    <t xml:space="preserve">Situación judicial: Estado de la causa </t>
  </si>
  <si>
    <t xml:space="preserve">Sentencias </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</si>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</sst>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right/>
      <top style="thin">
        <color theme="4"/>
      </top>
      <bottom/>
      <diagonal/>
    </border>
    <border>
      <left/>
      <right style="thin">
        <color theme="4"/>
      </right>
      <top style="thin">
        <color theme="4"/>
      </top>
      <bottom/>
      <diagonal/>
    </border>
  </borders>
  <cellStyleXfs count="1">
    <xf numFmtId="0" fontId="0" fillId="0" borderId="0"/>
  </cellStyleXfs>
  <cellXfs count="16">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cellXfs>
  <cellStyles count="1">
    <cellStyle name="Normal" xfId="0" builtinId="0"/>
  </cellStyles>
  <dxfs count="34">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sz val="9"/>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53340</xdr:rowOff>
    </xdr:from>
    <xdr:to>
      <xdr:col>6</xdr:col>
      <xdr:colOff>1363980</xdr:colOff>
      <xdr:row>5</xdr:row>
      <xdr:rowOff>236219</xdr:rowOff>
    </xdr:to>
    <mc:AlternateContent xmlns:mc="http://schemas.openxmlformats.org/markup-compatibility/2006">
      <mc:Choice xmlns:sle15="http://schemas.microsoft.com/office/drawing/2012/slicer"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1424940</xdr:colOff>
      <xdr:row>0</xdr:row>
      <xdr:rowOff>30481</xdr:rowOff>
    </xdr:from>
    <xdr:to>
      <xdr:col>7</xdr:col>
      <xdr:colOff>1165860</xdr:colOff>
      <xdr:row>5</xdr:row>
      <xdr:rowOff>304801</xdr:rowOff>
    </xdr:to>
    <mc:AlternateContent xmlns:mc="http://schemas.openxmlformats.org/markup-compatibility/2006">
      <mc:Choice xmlns:sle15="http://schemas.microsoft.com/office/drawing/2012/slicer"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1226820</xdr:colOff>
      <xdr:row>0</xdr:row>
      <xdr:rowOff>22861</xdr:rowOff>
    </xdr:from>
    <xdr:to>
      <xdr:col>9</xdr:col>
      <xdr:colOff>396240</xdr:colOff>
      <xdr:row>5</xdr:row>
      <xdr:rowOff>297181</xdr:rowOff>
    </xdr:to>
    <mc:AlternateContent xmlns:mc="http://schemas.openxmlformats.org/markup-compatibility/2006">
      <mc:Choice xmlns:sle15="http://schemas.microsoft.com/office/drawing/2012/slicer"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30481</xdr:rowOff>
    </xdr:from>
    <xdr:to>
      <xdr:col>11</xdr:col>
      <xdr:colOff>556260</xdr:colOff>
      <xdr:row>5</xdr:row>
      <xdr:rowOff>274321</xdr:rowOff>
    </xdr:to>
    <mc:AlternateContent xmlns:mc="http://schemas.openxmlformats.org/markup-compatibility/2006">
      <mc:Choice xmlns:sle15="http://schemas.microsoft.com/office/drawing/2012/slicer"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320040</xdr:colOff>
      <xdr:row>5</xdr:row>
      <xdr:rowOff>137161</xdr:rowOff>
    </xdr:to>
    <mc:AlternateContent xmlns:mc="http://schemas.openxmlformats.org/markup-compatibility/2006">
      <mc:Choice xmlns:sle15="http://schemas.microsoft.com/office/drawing/2012/slicer"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434340</xdr:colOff>
      <xdr:row>0</xdr:row>
      <xdr:rowOff>53341</xdr:rowOff>
    </xdr:from>
    <xdr:to>
      <xdr:col>4</xdr:col>
      <xdr:colOff>1943100</xdr:colOff>
      <xdr:row>5</xdr:row>
      <xdr:rowOff>167641</xdr:rowOff>
    </xdr:to>
    <mc:AlternateContent xmlns:mc="http://schemas.openxmlformats.org/markup-compatibility/2006">
      <mc:Choice xmlns:sle15="http://schemas.microsoft.com/office/drawing/2012/slicer"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30480</xdr:colOff>
      <xdr:row>0</xdr:row>
      <xdr:rowOff>60961</xdr:rowOff>
    </xdr:from>
    <xdr:to>
      <xdr:col>7</xdr:col>
      <xdr:colOff>784860</xdr:colOff>
      <xdr:row>5</xdr:row>
      <xdr:rowOff>152401</xdr:rowOff>
    </xdr:to>
    <mc:AlternateContent xmlns:mc="http://schemas.openxmlformats.org/markup-compatibility/2006">
      <mc:Choice xmlns:sle15="http://schemas.microsoft.com/office/drawing/2012/slicer"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38100</xdr:colOff>
      <xdr:row>0</xdr:row>
      <xdr:rowOff>22861</xdr:rowOff>
    </xdr:from>
    <xdr:to>
      <xdr:col>9</xdr:col>
      <xdr:colOff>76200</xdr:colOff>
      <xdr:row>5</xdr:row>
      <xdr:rowOff>137161</xdr:rowOff>
    </xdr:to>
    <mc:AlternateContent xmlns:mc="http://schemas.openxmlformats.org/markup-compatibility/2006">
      <mc:Choice xmlns:sle15="http://schemas.microsoft.com/office/drawing/2012/slicer"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26" totalsRowShown="0" dataDxfId="24">
  <autoFilter ref="B7:J26" xr:uid="{A0E2A789-D79F-4DB7-90A3-654E5E441AF8}"/>
  <tableColumns count="9">
    <tableColumn id="1" xr3:uid="{7076C6AD-6717-404D-96C6-53FBA68C1EBC}" name="Data" dataDxfId="33"/>
    <tableColumn id="2" xr3:uid="{B68EB833-5A56-4B1F-8BF1-E83CF0F5B1BA}" name="id_data" dataDxfId="32"/>
    <tableColumn id="3" xr3:uid="{B68551BE-AD5B-4ABC-92F3-75214F86D3BC}" name="Estado" dataDxfId="31"/>
    <tableColumn id="4" xr3:uid="{35F21F0F-CEDD-4627-8F3A-B243E93A29A8}" name="Desarrollo" dataDxfId="30"/>
    <tableColumn id="5" xr3:uid="{55D616E3-D0F3-464E-B32C-8DF920812CBC}" name="Investigación" dataDxfId="29"/>
    <tableColumn id="6" xr3:uid="{C1D2156E-87B8-470E-9168-7A6E5AE31CC2}" name="Breve Descripción" dataDxfId="28"/>
    <tableColumn id="7" xr3:uid="{5B85BAF7-51FC-47E2-B831-0E709569CEC4}" name="Vistas" dataDxfId="27"/>
    <tableColumn id="8" xr3:uid="{57861CEA-0BDC-4179-9FF2-0E59F48A2157}" name="Repositorio Dropbox" dataDxfId="26"/>
    <tableColumn id="9" xr3:uid="{0E50183B-22E4-424B-96DD-18AC3480E706}" name="Link Logo"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16" totalsRowShown="0" headerRowDxfId="3">
  <autoFilter ref="A7:Z16" xr:uid="{B45D9B6D-7E6E-4374-A7A8-688EAA2C002B}"/>
  <tableColumns count="26">
    <tableColumn id="1" xr3:uid="{01CFB9DB-FBAD-4A9E-9D8F-5FB3EB42A9EB}" name="id_data" dataDxfId="23">
      <calculatedColumnFormula>+VLOOKUP(C8,'DATA`S'!$B$8:$C$25,2,0)</calculatedColumnFormula>
    </tableColumn>
    <tableColumn id="2" xr3:uid="{07061539-DFF5-4A11-BADD-2A240074A56A}" name="Corr_Producto" dataDxfId="22"/>
    <tableColumn id="3" xr3:uid="{56D80777-3871-4DBF-8856-DFDA54440D55}" name="Data" dataDxfId="21"/>
    <tableColumn id="4" xr3:uid="{73D49374-8912-4C27-A2AF-E0476A8E9AEE}" name="id_producto" dataDxfId="20">
      <calculatedColumnFormula>+A8&amp;"-"&amp;B8</calculatedColumnFormula>
    </tableColumn>
    <tableColumn id="5" xr3:uid="{71534AA1-DF8C-466C-AAA8-87DA9F119341}" name="Producto asociado " dataDxfId="19"/>
    <tableColumn id="6" xr3:uid="{75779DBD-8A91-4D7A-8A36-000CEDC599B6}" name="Estado" dataDxfId="18"/>
    <tableColumn id="7" xr3:uid="{2699BB10-9D24-4629-8F45-4A2526A4D39A}" name="Responsable Desarrollo" dataDxfId="17"/>
    <tableColumn id="8" xr3:uid="{69F4BEA1-A9B4-4421-A0EE-47BCAF12AAB2}" name="Responsable Información" dataDxfId="16"/>
    <tableColumn id="9" xr3:uid="{8C6218FF-E6F6-471C-87F4-DD412097A1EE}" name="Descripción (Indicar qué permite ver o hacer el producto) " dataDxfId="15"/>
    <tableColumn id="10" xr3:uid="{03C8A422-EE9B-494A-A440-9110009A358E}" name="Tecnología" dataDxfId="14"/>
    <tableColumn id="11" xr3:uid="{1A081205-19B8-4238-8F9E-1836061C2D4F}" name="Host " dataDxfId="13"/>
    <tableColumn id="12" xr3:uid="{6BCD6CB8-BA53-40A7-9F90-7EBA78E345DA}" name="Link Odoo" dataDxfId="12"/>
    <tableColumn id="13" xr3:uid="{502BD7B7-DD01-471A-8E5E-C527F983E20E}" name="Fecha Publicación" dataDxfId="11"/>
    <tableColumn id="14" xr3:uid="{D0799FF2-7DFE-4D09-994D-5586AE9FCF0E}" name="País" dataDxfId="10"/>
    <tableColumn id="15" xr3:uid="{00014923-35F8-4A24-9B8B-A626BE90EC3E}" name="Escala " dataDxfId="9"/>
    <tableColumn id="16" xr3:uid="{D32995C9-2CA4-4BD7-A181-0CE6434624DC}" name="Periodo" dataDxfId="8"/>
    <tableColumn id="17" xr3:uid="{5F683DA7-34DC-43D1-A154-FB5C17AB82E4}" name="Actualizaciones" dataDxfId="7"/>
    <tableColumn id="18" xr3:uid="{D0F7DA38-1DAE-48DF-8725-440804E511ED}" name="Tipo Producto" dataDxfId="6"/>
    <tableColumn id="19" xr3:uid="{6345440E-6C11-4DE3-9F30-57AA749130A3}" name="Fuentes " dataDxfId="5"/>
    <tableColumn id="20" xr3:uid="{06F6F5BE-A8B5-450A-B890-E5272AC160CB}" name="Ref principal " dataDxfId="4"/>
    <tableColumn id="21" xr3:uid="{F22EE5BC-B966-49EB-A843-F1384A77D7A0}" name="Competencia o material vinculado " dataDxfId="1"/>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2"/>
    <tableColumn id="29" xr3:uid="{B82AF5FC-FE01-4F10-8B3A-A6B205199D0A}" name="Miniatura" data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26"/>
  <sheetViews>
    <sheetView showGridLines="0" tabSelected="1" topLeftCell="B1" workbookViewId="0">
      <selection activeCell="B8" sqref="B8"/>
    </sheetView>
  </sheetViews>
  <sheetFormatPr baseColWidth="10" defaultRowHeight="14.4" x14ac:dyDescent="0.3"/>
  <cols>
    <col min="2" max="2" width="16.5546875" customWidth="1"/>
    <col min="3" max="3" width="9.21875" customWidth="1"/>
    <col min="4" max="5" width="12.5546875" style="5" customWidth="1"/>
    <col min="6" max="6" width="14.77734375" style="5" bestFit="1" customWidth="1"/>
    <col min="7" max="7" width="44.6640625" customWidth="1"/>
    <col min="8" max="8" width="30.109375" customWidth="1"/>
    <col min="9" max="9" width="22.33203125" customWidth="1"/>
    <col min="10" max="10" width="21.77734375" customWidth="1"/>
  </cols>
  <sheetData>
    <row r="5" spans="2:10" ht="23.4" customHeight="1" x14ac:dyDescent="0.3"/>
    <row r="6" spans="2:10" ht="24.6" customHeight="1" x14ac:dyDescent="0.3"/>
    <row r="7" spans="2:10" x14ac:dyDescent="0.3">
      <c r="B7" t="s">
        <v>33</v>
      </c>
      <c r="C7" t="s">
        <v>89</v>
      </c>
      <c r="D7" s="5" t="s">
        <v>101</v>
      </c>
      <c r="E7" s="5" t="s">
        <v>196</v>
      </c>
      <c r="F7" s="5" t="s">
        <v>201</v>
      </c>
      <c r="G7" t="s">
        <v>36</v>
      </c>
      <c r="H7" s="8" t="s">
        <v>204</v>
      </c>
      <c r="I7" t="s">
        <v>34</v>
      </c>
      <c r="J7" t="s">
        <v>1</v>
      </c>
    </row>
    <row r="8" spans="2:10" ht="61.2" x14ac:dyDescent="0.3">
      <c r="B8" s="1" t="s">
        <v>3</v>
      </c>
      <c r="C8" s="4" t="s">
        <v>71</v>
      </c>
      <c r="D8" s="11" t="s">
        <v>191</v>
      </c>
      <c r="E8" s="6" t="s">
        <v>146</v>
      </c>
      <c r="F8" s="6" t="s">
        <v>107</v>
      </c>
      <c r="G8" s="1"/>
      <c r="H8" s="3" t="s">
        <v>221</v>
      </c>
      <c r="I8" s="3" t="s">
        <v>188</v>
      </c>
      <c r="J8" s="3" t="s">
        <v>0</v>
      </c>
    </row>
    <row r="9" spans="2:10" ht="61.2" x14ac:dyDescent="0.3">
      <c r="B9" s="1" t="s">
        <v>4</v>
      </c>
      <c r="C9" s="4" t="s">
        <v>72</v>
      </c>
      <c r="D9" s="11" t="s">
        <v>194</v>
      </c>
      <c r="E9" s="6" t="s">
        <v>200</v>
      </c>
      <c r="F9" s="6" t="s">
        <v>108</v>
      </c>
      <c r="G9" s="1"/>
      <c r="H9" s="3" t="s">
        <v>207</v>
      </c>
      <c r="I9" s="3" t="s">
        <v>184</v>
      </c>
      <c r="J9" s="3" t="s">
        <v>2</v>
      </c>
    </row>
    <row r="10" spans="2:10" ht="61.2" x14ac:dyDescent="0.3">
      <c r="B10" s="1" t="s">
        <v>5</v>
      </c>
      <c r="C10" s="4" t="s">
        <v>73</v>
      </c>
      <c r="D10" s="11" t="s">
        <v>191</v>
      </c>
      <c r="E10" s="6" t="s">
        <v>146</v>
      </c>
      <c r="F10" s="6" t="s">
        <v>132</v>
      </c>
      <c r="G10" s="1"/>
      <c r="H10" s="3" t="s">
        <v>208</v>
      </c>
      <c r="I10" s="3" t="s">
        <v>177</v>
      </c>
      <c r="J10" s="3" t="s">
        <v>32</v>
      </c>
    </row>
    <row r="11" spans="2:10" ht="61.2" x14ac:dyDescent="0.3">
      <c r="B11" s="1" t="s">
        <v>6</v>
      </c>
      <c r="C11" s="4" t="s">
        <v>74</v>
      </c>
      <c r="D11" s="11" t="s">
        <v>215</v>
      </c>
      <c r="E11" s="6" t="s">
        <v>199</v>
      </c>
      <c r="F11" s="6" t="s">
        <v>134</v>
      </c>
      <c r="G11" s="1"/>
      <c r="H11" s="3" t="s">
        <v>216</v>
      </c>
      <c r="I11" s="3" t="s">
        <v>186</v>
      </c>
      <c r="J11" s="3" t="s">
        <v>22</v>
      </c>
    </row>
    <row r="12" spans="2:10" ht="61.2" x14ac:dyDescent="0.3">
      <c r="B12" s="1" t="s">
        <v>31</v>
      </c>
      <c r="C12" s="4" t="s">
        <v>75</v>
      </c>
      <c r="D12" s="11" t="s">
        <v>191</v>
      </c>
      <c r="E12" s="6" t="s">
        <v>146</v>
      </c>
      <c r="F12" s="6" t="s">
        <v>140</v>
      </c>
      <c r="G12" s="1"/>
      <c r="H12" s="3" t="s">
        <v>210</v>
      </c>
      <c r="I12" s="3" t="s">
        <v>189</v>
      </c>
      <c r="J12" s="3" t="s">
        <v>30</v>
      </c>
    </row>
    <row r="13" spans="2:10" ht="20.399999999999999" x14ac:dyDescent="0.3">
      <c r="B13" s="1" t="s">
        <v>7</v>
      </c>
      <c r="C13" s="4" t="s">
        <v>76</v>
      </c>
      <c r="D13" s="11" t="s">
        <v>194</v>
      </c>
      <c r="E13" s="6" t="s">
        <v>146</v>
      </c>
      <c r="F13" s="6" t="s">
        <v>136</v>
      </c>
      <c r="G13" s="1"/>
      <c r="H13" s="3" t="s">
        <v>209</v>
      </c>
      <c r="I13" s="3" t="s">
        <v>182</v>
      </c>
      <c r="J13" s="3"/>
    </row>
    <row r="14" spans="2:10" ht="61.2" x14ac:dyDescent="0.3">
      <c r="B14" s="1" t="s">
        <v>8</v>
      </c>
      <c r="C14" s="4" t="s">
        <v>77</v>
      </c>
      <c r="D14" s="11" t="s">
        <v>191</v>
      </c>
      <c r="E14" s="6" t="s">
        <v>146</v>
      </c>
      <c r="F14" s="6" t="s">
        <v>104</v>
      </c>
      <c r="G14" s="1"/>
      <c r="H14" s="3" t="s">
        <v>211</v>
      </c>
      <c r="I14" s="3" t="s">
        <v>187</v>
      </c>
      <c r="J14" s="3" t="s">
        <v>27</v>
      </c>
    </row>
    <row r="15" spans="2:10" ht="20.399999999999999" x14ac:dyDescent="0.3">
      <c r="B15" s="1" t="s">
        <v>9</v>
      </c>
      <c r="C15" s="4" t="s">
        <v>78</v>
      </c>
      <c r="D15" s="11" t="s">
        <v>195</v>
      </c>
      <c r="E15" s="6" t="s">
        <v>197</v>
      </c>
      <c r="F15" s="6" t="s">
        <v>197</v>
      </c>
      <c r="G15" s="1"/>
      <c r="H15" s="3" t="s">
        <v>209</v>
      </c>
      <c r="I15" s="3" t="s">
        <v>190</v>
      </c>
      <c r="J15" s="3" t="s">
        <v>220</v>
      </c>
    </row>
    <row r="16" spans="2:10" ht="20.399999999999999" x14ac:dyDescent="0.3">
      <c r="B16" s="1" t="s">
        <v>10</v>
      </c>
      <c r="C16" s="4" t="s">
        <v>79</v>
      </c>
      <c r="D16" s="11" t="s">
        <v>191</v>
      </c>
      <c r="E16" s="6" t="s">
        <v>142</v>
      </c>
      <c r="F16" s="6" t="s">
        <v>203</v>
      </c>
      <c r="G16" s="1"/>
      <c r="H16" s="3" t="s">
        <v>209</v>
      </c>
      <c r="I16" s="3"/>
      <c r="J16" s="3" t="s">
        <v>23</v>
      </c>
    </row>
    <row r="17" spans="2:10" ht="61.2" x14ac:dyDescent="0.3">
      <c r="B17" s="1" t="s">
        <v>11</v>
      </c>
      <c r="C17" s="4" t="s">
        <v>80</v>
      </c>
      <c r="D17" s="11" t="s">
        <v>193</v>
      </c>
      <c r="E17" s="6" t="s">
        <v>146</v>
      </c>
      <c r="F17" s="6" t="s">
        <v>202</v>
      </c>
      <c r="G17" s="1"/>
      <c r="H17" s="3" t="s">
        <v>212</v>
      </c>
      <c r="I17" s="3" t="s">
        <v>179</v>
      </c>
      <c r="J17" s="3" t="s">
        <v>19</v>
      </c>
    </row>
    <row r="18" spans="2:10" ht="61.2" x14ac:dyDescent="0.3">
      <c r="B18" s="1" t="s">
        <v>12</v>
      </c>
      <c r="C18" s="4" t="s">
        <v>81</v>
      </c>
      <c r="D18" s="11" t="s">
        <v>191</v>
      </c>
      <c r="E18" s="6" t="s">
        <v>146</v>
      </c>
      <c r="F18" s="6" t="s">
        <v>104</v>
      </c>
      <c r="G18" s="1"/>
      <c r="H18" s="3" t="s">
        <v>205</v>
      </c>
      <c r="I18" s="3" t="s">
        <v>185</v>
      </c>
      <c r="J18" s="3" t="s">
        <v>25</v>
      </c>
    </row>
    <row r="19" spans="2:10" ht="71.400000000000006" x14ac:dyDescent="0.3">
      <c r="B19" s="1" t="s">
        <v>13</v>
      </c>
      <c r="C19" s="4" t="s">
        <v>82</v>
      </c>
      <c r="D19" s="11" t="s">
        <v>192</v>
      </c>
      <c r="E19" s="6" t="s">
        <v>146</v>
      </c>
      <c r="F19" s="6" t="s">
        <v>148</v>
      </c>
      <c r="G19" s="7" t="s">
        <v>35</v>
      </c>
      <c r="H19" s="3" t="s">
        <v>206</v>
      </c>
      <c r="I19" s="3" t="s">
        <v>176</v>
      </c>
      <c r="J19" s="3" t="s">
        <v>26</v>
      </c>
    </row>
    <row r="20" spans="2:10" x14ac:dyDescent="0.3">
      <c r="B20" s="1" t="s">
        <v>14</v>
      </c>
      <c r="C20" s="4" t="s">
        <v>83</v>
      </c>
      <c r="D20" s="11" t="s">
        <v>191</v>
      </c>
      <c r="E20" s="6" t="s">
        <v>138</v>
      </c>
      <c r="F20" s="6" t="s">
        <v>138</v>
      </c>
      <c r="G20" s="1"/>
      <c r="H20" s="3" t="s">
        <v>209</v>
      </c>
      <c r="I20" s="3"/>
      <c r="J20" s="3" t="s">
        <v>220</v>
      </c>
    </row>
    <row r="21" spans="2:10" x14ac:dyDescent="0.3">
      <c r="B21" s="1" t="s">
        <v>15</v>
      </c>
      <c r="C21" s="4" t="s">
        <v>84</v>
      </c>
      <c r="D21" s="11" t="s">
        <v>195</v>
      </c>
      <c r="E21" s="6" t="s">
        <v>197</v>
      </c>
      <c r="F21" s="6" t="s">
        <v>197</v>
      </c>
      <c r="G21" s="1"/>
      <c r="H21" s="3" t="s">
        <v>209</v>
      </c>
      <c r="I21" s="3"/>
      <c r="J21" s="3" t="s">
        <v>220</v>
      </c>
    </row>
    <row r="22" spans="2:10" ht="20.399999999999999" x14ac:dyDescent="0.3">
      <c r="B22" s="1" t="s">
        <v>16</v>
      </c>
      <c r="C22" s="4" t="s">
        <v>85</v>
      </c>
      <c r="D22" s="11" t="s">
        <v>195</v>
      </c>
      <c r="E22" s="6" t="s">
        <v>198</v>
      </c>
      <c r="F22" s="6" t="s">
        <v>198</v>
      </c>
      <c r="G22" s="1"/>
      <c r="H22" s="3" t="s">
        <v>209</v>
      </c>
      <c r="I22" s="3" t="s">
        <v>183</v>
      </c>
      <c r="J22" s="3" t="s">
        <v>24</v>
      </c>
    </row>
    <row r="23" spans="2:10" ht="61.2" x14ac:dyDescent="0.3">
      <c r="B23" s="1" t="s">
        <v>18</v>
      </c>
      <c r="C23" s="4" t="s">
        <v>86</v>
      </c>
      <c r="D23" s="11" t="s">
        <v>191</v>
      </c>
      <c r="E23" s="6" t="s">
        <v>146</v>
      </c>
      <c r="F23" s="6" t="s">
        <v>102</v>
      </c>
      <c r="G23" s="1"/>
      <c r="H23" s="3" t="s">
        <v>213</v>
      </c>
      <c r="I23" s="3" t="s">
        <v>178</v>
      </c>
      <c r="J23" s="3" t="s">
        <v>17</v>
      </c>
    </row>
    <row r="24" spans="2:10" ht="20.399999999999999" x14ac:dyDescent="0.3">
      <c r="B24" s="1" t="s">
        <v>20</v>
      </c>
      <c r="C24" s="4" t="s">
        <v>87</v>
      </c>
      <c r="D24" s="11" t="s">
        <v>195</v>
      </c>
      <c r="E24" s="6" t="s">
        <v>199</v>
      </c>
      <c r="F24" s="6" t="s">
        <v>197</v>
      </c>
      <c r="G24" s="1"/>
      <c r="H24" s="3" t="s">
        <v>209</v>
      </c>
      <c r="I24" s="3" t="s">
        <v>180</v>
      </c>
      <c r="J24" s="3" t="s">
        <v>21</v>
      </c>
    </row>
    <row r="25" spans="2:10" ht="61.2" x14ac:dyDescent="0.3">
      <c r="B25" s="1" t="s">
        <v>29</v>
      </c>
      <c r="C25" s="4" t="s">
        <v>88</v>
      </c>
      <c r="D25" s="11" t="s">
        <v>191</v>
      </c>
      <c r="E25" s="6" t="s">
        <v>146</v>
      </c>
      <c r="F25" s="6" t="s">
        <v>203</v>
      </c>
      <c r="G25" s="1"/>
      <c r="H25" s="3" t="s">
        <v>214</v>
      </c>
      <c r="I25" s="3" t="s">
        <v>181</v>
      </c>
      <c r="J25" s="3" t="s">
        <v>28</v>
      </c>
    </row>
    <row r="26" spans="2:10" ht="20.399999999999999" x14ac:dyDescent="0.3">
      <c r="B26" s="1" t="s">
        <v>217</v>
      </c>
      <c r="C26" s="4" t="s">
        <v>218</v>
      </c>
      <c r="D26" s="10" t="s">
        <v>194</v>
      </c>
      <c r="E26" s="6" t="s">
        <v>199</v>
      </c>
      <c r="F26" s="6" t="s">
        <v>134</v>
      </c>
      <c r="H26" s="3" t="s">
        <v>209</v>
      </c>
      <c r="I26" s="3" t="s">
        <v>219</v>
      </c>
      <c r="J26" s="3" t="s">
        <v>220</v>
      </c>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dimension ref="A7:Z16"/>
  <sheetViews>
    <sheetView showGridLines="0" workbookViewId="0">
      <pane xSplit="5" ySplit="7" topLeftCell="F8" activePane="bottomRight" state="frozen"/>
      <selection pane="topRight" activeCell="F1" sqref="F1"/>
      <selection pane="bottomLeft" activeCell="A4" sqref="A4"/>
      <selection pane="bottomRight" activeCell="K3" sqref="K3"/>
    </sheetView>
  </sheetViews>
  <sheetFormatPr baseColWidth="10" defaultRowHeight="14.4" x14ac:dyDescent="0.3"/>
  <cols>
    <col min="1" max="1" width="7.6640625" customWidth="1"/>
    <col min="2" max="2" width="10" customWidth="1"/>
    <col min="3" max="3" width="14" customWidth="1"/>
    <col min="4" max="4" width="11.5546875" customWidth="1"/>
    <col min="5" max="5" width="31.77734375" customWidth="1"/>
    <col min="6" max="6" width="13.33203125" customWidth="1"/>
    <col min="7" max="7" width="13.88671875" customWidth="1"/>
    <col min="8" max="8" width="12.88671875" customWidth="1"/>
    <col min="9" max="9" width="55.6640625" customWidth="1"/>
    <col min="10" max="10" width="9.5546875" customWidth="1"/>
    <col min="11" max="11" width="7.109375" customWidth="1"/>
    <col min="12" max="12" width="11.44140625" customWidth="1"/>
    <col min="13" max="13" width="17.88671875" customWidth="1"/>
    <col min="14" max="14" width="6.21875" customWidth="1"/>
    <col min="15" max="15" width="9.33203125" customWidth="1"/>
    <col min="16" max="16" width="11.109375" bestFit="1" customWidth="1"/>
    <col min="17" max="17" width="15.77734375" customWidth="1"/>
    <col min="18" max="18" width="14.77734375" customWidth="1"/>
    <col min="19" max="19" width="31.33203125" customWidth="1"/>
    <col min="20" max="20" width="23" customWidth="1"/>
    <col min="21" max="21" width="32" customWidth="1"/>
    <col min="22" max="22" width="25" customWidth="1"/>
    <col min="23" max="23" width="21.44140625" customWidth="1"/>
    <col min="24" max="24" width="26.109375" customWidth="1"/>
    <col min="25" max="25" width="19.44140625" customWidth="1"/>
    <col min="26" max="26" width="32" customWidth="1"/>
  </cols>
  <sheetData>
    <row r="7" spans="1:26" s="14" customFormat="1" ht="28.8" customHeight="1" x14ac:dyDescent="0.3">
      <c r="A7" s="14" t="s">
        <v>89</v>
      </c>
      <c r="B7" s="14" t="s">
        <v>100</v>
      </c>
      <c r="C7" s="14" t="s">
        <v>33</v>
      </c>
      <c r="D7" s="14" t="s">
        <v>90</v>
      </c>
      <c r="E7" s="14" t="s">
        <v>37</v>
      </c>
      <c r="F7" s="14" t="s">
        <v>101</v>
      </c>
      <c r="G7" s="14" t="s">
        <v>239</v>
      </c>
      <c r="H7" s="14" t="s">
        <v>240</v>
      </c>
      <c r="I7" s="14" t="s">
        <v>38</v>
      </c>
      <c r="J7" s="14" t="s">
        <v>222</v>
      </c>
      <c r="K7" s="14" t="s">
        <v>39</v>
      </c>
      <c r="L7" s="14" t="s">
        <v>235</v>
      </c>
      <c r="M7" s="14" t="s">
        <v>237</v>
      </c>
      <c r="N7" s="14" t="s">
        <v>228</v>
      </c>
      <c r="O7" s="14" t="s">
        <v>226</v>
      </c>
      <c r="P7" s="14" t="s">
        <v>227</v>
      </c>
      <c r="Q7" s="14" t="s">
        <v>232</v>
      </c>
      <c r="R7" s="14" t="s">
        <v>233</v>
      </c>
      <c r="S7" s="14" t="s">
        <v>40</v>
      </c>
      <c r="T7" s="14" t="s">
        <v>41</v>
      </c>
      <c r="U7" s="14" t="s">
        <v>42</v>
      </c>
      <c r="V7" s="14" t="s">
        <v>204</v>
      </c>
      <c r="W7" s="14" t="s">
        <v>34</v>
      </c>
      <c r="X7" s="14" t="s">
        <v>1</v>
      </c>
      <c r="Y7" s="15" t="s">
        <v>243</v>
      </c>
      <c r="Z7" s="15" t="s">
        <v>245</v>
      </c>
    </row>
    <row r="8" spans="1:26" ht="71.400000000000006" x14ac:dyDescent="0.3">
      <c r="A8" s="2" t="str">
        <f>+VLOOKUP(C8,'DATA`S'!$B$8:$C$25,2,0)</f>
        <v>0012</v>
      </c>
      <c r="B8" s="9" t="s">
        <v>91</v>
      </c>
      <c r="C8" s="2" t="s">
        <v>13</v>
      </c>
      <c r="D8" s="9" t="str">
        <f>+A8&amp;"-"&amp;B8</f>
        <v>0012-00001</v>
      </c>
      <c r="E8" s="2" t="s">
        <v>43</v>
      </c>
      <c r="F8" s="2" t="s">
        <v>242</v>
      </c>
      <c r="G8" s="2" t="s">
        <v>146</v>
      </c>
      <c r="H8" s="2" t="s">
        <v>148</v>
      </c>
      <c r="I8" s="7" t="s">
        <v>44</v>
      </c>
      <c r="J8" s="2" t="s">
        <v>223</v>
      </c>
      <c r="K8" s="2" t="s">
        <v>45</v>
      </c>
      <c r="L8" s="2" t="s">
        <v>236</v>
      </c>
      <c r="M8" s="2"/>
      <c r="N8" s="2" t="s">
        <v>229</v>
      </c>
      <c r="O8" s="2" t="s">
        <v>230</v>
      </c>
      <c r="P8" s="2" t="s">
        <v>231</v>
      </c>
      <c r="Q8" s="2" t="s">
        <v>244</v>
      </c>
      <c r="R8" s="2" t="s">
        <v>234</v>
      </c>
      <c r="S8" s="7" t="s">
        <v>46</v>
      </c>
      <c r="T8" s="3" t="s">
        <v>47</v>
      </c>
      <c r="U8" s="7"/>
      <c r="V8" s="12" t="s">
        <v>206</v>
      </c>
      <c r="W8" s="12" t="s">
        <v>176</v>
      </c>
      <c r="X8" s="13" t="s">
        <v>26</v>
      </c>
      <c r="Y8" s="7"/>
      <c r="Z8" s="13" t="s">
        <v>246</v>
      </c>
    </row>
    <row r="9" spans="1:26" ht="72" x14ac:dyDescent="0.3">
      <c r="A9" s="2" t="str">
        <f>+VLOOKUP(C9,'DATA`S'!$B$8:$C$25,2,0)</f>
        <v>0012</v>
      </c>
      <c r="B9" s="9" t="s">
        <v>92</v>
      </c>
      <c r="C9" s="2" t="s">
        <v>13</v>
      </c>
      <c r="D9" s="9" t="str">
        <f t="shared" ref="D9:D16" si="0">+A9&amp;"-"&amp;B9</f>
        <v>0012-00002</v>
      </c>
      <c r="E9" s="2" t="s">
        <v>48</v>
      </c>
      <c r="F9" s="2" t="s">
        <v>238</v>
      </c>
      <c r="G9" s="2" t="s">
        <v>197</v>
      </c>
      <c r="H9" s="2" t="s">
        <v>148</v>
      </c>
      <c r="I9" s="7" t="s">
        <v>49</v>
      </c>
      <c r="J9" s="2" t="s">
        <v>223</v>
      </c>
      <c r="K9" s="2" t="s">
        <v>45</v>
      </c>
      <c r="L9" s="2" t="s">
        <v>236</v>
      </c>
      <c r="M9" s="2"/>
      <c r="N9" s="2"/>
      <c r="O9" s="2"/>
      <c r="P9" s="2"/>
      <c r="Q9" s="2"/>
      <c r="R9" s="2"/>
      <c r="S9" s="2"/>
      <c r="T9" s="3"/>
      <c r="U9" s="7"/>
      <c r="Y9" s="7"/>
      <c r="Z9" s="13"/>
    </row>
    <row r="10" spans="1:26" ht="60" x14ac:dyDescent="0.3">
      <c r="A10" s="2" t="str">
        <f>+VLOOKUP(C10,'DATA`S'!$B$8:$C$25,2,0)</f>
        <v>0012</v>
      </c>
      <c r="B10" s="9" t="s">
        <v>93</v>
      </c>
      <c r="C10" s="2" t="s">
        <v>13</v>
      </c>
      <c r="D10" s="9" t="str">
        <f t="shared" si="0"/>
        <v>0012-00003</v>
      </c>
      <c r="E10" s="2" t="s">
        <v>50</v>
      </c>
      <c r="F10" s="2" t="s">
        <v>194</v>
      </c>
      <c r="G10" s="2" t="s">
        <v>138</v>
      </c>
      <c r="H10" s="2" t="s">
        <v>138</v>
      </c>
      <c r="I10" s="7" t="s">
        <v>51</v>
      </c>
      <c r="J10" s="2" t="s">
        <v>224</v>
      </c>
      <c r="K10" s="2" t="s">
        <v>45</v>
      </c>
      <c r="L10" s="2" t="s">
        <v>236</v>
      </c>
      <c r="M10" s="2"/>
      <c r="N10" s="2"/>
      <c r="O10" s="2"/>
      <c r="P10" s="2"/>
      <c r="Q10" s="2"/>
      <c r="R10" s="2"/>
      <c r="S10" s="2"/>
      <c r="T10" s="3" t="s">
        <v>53</v>
      </c>
      <c r="U10" s="7" t="s">
        <v>52</v>
      </c>
      <c r="Y10" s="7"/>
      <c r="Z10" s="13"/>
    </row>
    <row r="11" spans="1:26" ht="61.2" x14ac:dyDescent="0.3">
      <c r="A11" s="2" t="str">
        <f>+VLOOKUP(C11,'DATA`S'!$B$8:$C$25,2,0)</f>
        <v>0012</v>
      </c>
      <c r="B11" s="9" t="s">
        <v>94</v>
      </c>
      <c r="C11" s="2" t="s">
        <v>13</v>
      </c>
      <c r="D11" s="9" t="str">
        <f t="shared" si="0"/>
        <v>0012-00004</v>
      </c>
      <c r="E11" s="2" t="s">
        <v>54</v>
      </c>
      <c r="F11" s="2" t="s">
        <v>238</v>
      </c>
      <c r="G11" s="2" t="s">
        <v>197</v>
      </c>
      <c r="H11" s="2" t="s">
        <v>148</v>
      </c>
      <c r="I11" s="7" t="s">
        <v>55</v>
      </c>
      <c r="J11" s="2" t="s">
        <v>56</v>
      </c>
      <c r="K11" s="2" t="s">
        <v>45</v>
      </c>
      <c r="L11" s="2" t="s">
        <v>236</v>
      </c>
      <c r="M11" s="2"/>
      <c r="N11" s="2"/>
      <c r="O11" s="2"/>
      <c r="P11" s="2"/>
      <c r="Q11" s="2"/>
      <c r="R11" s="2"/>
      <c r="S11" s="2"/>
      <c r="T11" s="3" t="s">
        <v>57</v>
      </c>
      <c r="U11" s="7"/>
      <c r="Y11" s="7"/>
      <c r="Z11" s="13"/>
    </row>
    <row r="12" spans="1:26" ht="51" x14ac:dyDescent="0.3">
      <c r="A12" s="2" t="str">
        <f>+VLOOKUP(C12,'DATA`S'!$B$8:$C$25,2,0)</f>
        <v>0012</v>
      </c>
      <c r="B12" s="9" t="s">
        <v>95</v>
      </c>
      <c r="C12" s="2" t="s">
        <v>13</v>
      </c>
      <c r="D12" s="9" t="str">
        <f t="shared" si="0"/>
        <v>0012-00005</v>
      </c>
      <c r="E12" s="2" t="s">
        <v>59</v>
      </c>
      <c r="F12" s="2" t="s">
        <v>238</v>
      </c>
      <c r="G12" s="2" t="s">
        <v>197</v>
      </c>
      <c r="H12" s="2" t="s">
        <v>148</v>
      </c>
      <c r="I12" s="7" t="s">
        <v>60</v>
      </c>
      <c r="J12" s="2" t="s">
        <v>56</v>
      </c>
      <c r="K12" s="2" t="s">
        <v>45</v>
      </c>
      <c r="L12" s="2" t="s">
        <v>236</v>
      </c>
      <c r="M12" s="2"/>
      <c r="N12" s="2"/>
      <c r="O12" s="2"/>
      <c r="P12" s="2"/>
      <c r="Q12" s="2"/>
      <c r="R12" s="2"/>
      <c r="S12" s="2"/>
      <c r="T12" s="3" t="s">
        <v>61</v>
      </c>
      <c r="U12" s="7"/>
      <c r="Y12" s="7"/>
      <c r="Z12" s="13"/>
    </row>
    <row r="13" spans="1:26" ht="81.599999999999994" x14ac:dyDescent="0.3">
      <c r="A13" s="2" t="str">
        <f>+VLOOKUP(C13,'DATA`S'!$B$8:$C$25,2,0)</f>
        <v>0012</v>
      </c>
      <c r="B13" s="9" t="s">
        <v>96</v>
      </c>
      <c r="C13" s="2" t="s">
        <v>13</v>
      </c>
      <c r="D13" s="9" t="str">
        <f t="shared" si="0"/>
        <v>0012-00006</v>
      </c>
      <c r="E13" s="2" t="s">
        <v>62</v>
      </c>
      <c r="F13" s="2" t="s">
        <v>238</v>
      </c>
      <c r="G13" s="2" t="s">
        <v>197</v>
      </c>
      <c r="H13" s="2" t="s">
        <v>148</v>
      </c>
      <c r="I13" s="7" t="s">
        <v>63</v>
      </c>
      <c r="J13" s="2" t="s">
        <v>224</v>
      </c>
      <c r="K13" s="2" t="s">
        <v>45</v>
      </c>
      <c r="L13" s="2" t="s">
        <v>236</v>
      </c>
      <c r="M13" s="2"/>
      <c r="N13" s="2"/>
      <c r="O13" s="2"/>
      <c r="P13" s="2"/>
      <c r="Q13" s="2"/>
      <c r="R13" s="2"/>
      <c r="S13" s="2"/>
      <c r="T13" s="3" t="s">
        <v>64</v>
      </c>
      <c r="U13" s="7"/>
      <c r="Y13" s="7"/>
      <c r="Z13" s="13"/>
    </row>
    <row r="14" spans="1:26" ht="51" x14ac:dyDescent="0.3">
      <c r="A14" s="2" t="str">
        <f>+VLOOKUP(C14,'DATA`S'!$B$8:$C$25,2,0)</f>
        <v>0017</v>
      </c>
      <c r="B14" s="9" t="s">
        <v>97</v>
      </c>
      <c r="C14" s="2" t="s">
        <v>20</v>
      </c>
      <c r="D14" s="9" t="str">
        <f t="shared" si="0"/>
        <v>0017-00007</v>
      </c>
      <c r="E14" s="2" t="s">
        <v>65</v>
      </c>
      <c r="F14" s="2" t="s">
        <v>241</v>
      </c>
      <c r="G14" s="2" t="s">
        <v>146</v>
      </c>
      <c r="H14" s="2" t="s">
        <v>108</v>
      </c>
      <c r="I14" s="7" t="s">
        <v>66</v>
      </c>
      <c r="J14" s="2" t="s">
        <v>56</v>
      </c>
      <c r="K14" s="2" t="s">
        <v>45</v>
      </c>
      <c r="L14" s="2" t="s">
        <v>236</v>
      </c>
      <c r="M14" s="2"/>
      <c r="N14" s="2"/>
      <c r="O14" s="2"/>
      <c r="P14" s="2"/>
      <c r="Q14" s="2"/>
      <c r="R14" s="2"/>
      <c r="S14" s="2"/>
      <c r="T14" s="3"/>
      <c r="U14" s="7" t="s">
        <v>58</v>
      </c>
      <c r="V14" s="7" t="s">
        <v>247</v>
      </c>
      <c r="W14" s="3" t="s">
        <v>180</v>
      </c>
      <c r="X14" s="3" t="s">
        <v>21</v>
      </c>
      <c r="Y14" s="7"/>
      <c r="Z14" s="13" t="s">
        <v>250</v>
      </c>
    </row>
    <row r="15" spans="1:26" ht="51" x14ac:dyDescent="0.3">
      <c r="A15" s="2" t="str">
        <f>+VLOOKUP(C15,'DATA`S'!$B$8:$C$25,2,0)</f>
        <v>0017</v>
      </c>
      <c r="B15" s="9" t="s">
        <v>98</v>
      </c>
      <c r="C15" s="2" t="s">
        <v>20</v>
      </c>
      <c r="D15" s="9" t="str">
        <f t="shared" si="0"/>
        <v>0017-00008</v>
      </c>
      <c r="E15" s="2" t="s">
        <v>67</v>
      </c>
      <c r="F15" s="2" t="s">
        <v>241</v>
      </c>
      <c r="G15" s="2" t="s">
        <v>146</v>
      </c>
      <c r="H15" s="2" t="s">
        <v>202</v>
      </c>
      <c r="I15" s="7" t="s">
        <v>68</v>
      </c>
      <c r="J15" s="2" t="s">
        <v>56</v>
      </c>
      <c r="K15" s="2" t="s">
        <v>45</v>
      </c>
      <c r="L15" s="2" t="s">
        <v>236</v>
      </c>
      <c r="M15" s="2"/>
      <c r="N15" s="2"/>
      <c r="O15" s="2"/>
      <c r="P15" s="2"/>
      <c r="Q15" s="2"/>
      <c r="R15" s="2"/>
      <c r="S15" s="2"/>
      <c r="T15" s="3"/>
      <c r="U15" s="7"/>
      <c r="V15" s="7" t="s">
        <v>248</v>
      </c>
      <c r="W15" s="3" t="s">
        <v>180</v>
      </c>
      <c r="X15" s="3" t="s">
        <v>21</v>
      </c>
      <c r="Y15" s="7"/>
      <c r="Z15" s="13" t="s">
        <v>249</v>
      </c>
    </row>
    <row r="16" spans="1:26" ht="43.2" x14ac:dyDescent="0.3">
      <c r="A16" s="2" t="str">
        <f>+VLOOKUP(C16,'DATA`S'!$B$8:$C$25,2,0)</f>
        <v>0012</v>
      </c>
      <c r="B16" s="9" t="s">
        <v>99</v>
      </c>
      <c r="C16" s="2" t="s">
        <v>13</v>
      </c>
      <c r="D16" s="9" t="str">
        <f t="shared" si="0"/>
        <v>0012-00009</v>
      </c>
      <c r="E16" s="2" t="s">
        <v>69</v>
      </c>
      <c r="F16" s="2" t="s">
        <v>238</v>
      </c>
      <c r="G16" s="2" t="s">
        <v>197</v>
      </c>
      <c r="H16" s="2" t="s">
        <v>148</v>
      </c>
      <c r="I16" s="7" t="s">
        <v>70</v>
      </c>
      <c r="J16" s="2" t="s">
        <v>225</v>
      </c>
      <c r="K16" s="2" t="s">
        <v>45</v>
      </c>
      <c r="L16" s="2" t="s">
        <v>236</v>
      </c>
      <c r="M16" s="2"/>
      <c r="N16" s="2"/>
      <c r="O16" s="2"/>
      <c r="P16" s="2"/>
      <c r="Q16" s="2"/>
      <c r="R16" s="2"/>
      <c r="S16" s="2"/>
      <c r="T16" s="3"/>
      <c r="U16" s="7"/>
      <c r="Y16" s="7"/>
      <c r="Z16" s="13"/>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D18" sqref="D18"/>
    </sheetView>
  </sheetViews>
  <sheetFormatPr baseColWidth="10"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E21"/>
  <sheetViews>
    <sheetView workbookViewId="0">
      <selection activeCell="C14" sqref="C14"/>
    </sheetView>
  </sheetViews>
  <sheetFormatPr baseColWidth="10" defaultRowHeight="14.4" x14ac:dyDescent="0.3"/>
  <cols>
    <col min="3" max="3" width="45.6640625" bestFit="1" customWidth="1"/>
    <col min="4" max="4" width="37.88671875" customWidth="1"/>
    <col min="5" max="5" width="60.5546875" customWidth="1"/>
  </cols>
  <sheetData>
    <row r="3" spans="2:5" x14ac:dyDescent="0.3">
      <c r="B3" t="s">
        <v>33</v>
      </c>
      <c r="C3" t="s">
        <v>37</v>
      </c>
      <c r="D3" t="s">
        <v>152</v>
      </c>
      <c r="E3" t="s">
        <v>153</v>
      </c>
    </row>
    <row r="4" spans="2:5" ht="57.6" x14ac:dyDescent="0.3">
      <c r="B4" s="2" t="s">
        <v>13</v>
      </c>
      <c r="C4" s="2" t="s">
        <v>43</v>
      </c>
      <c r="D4" s="2" t="s">
        <v>154</v>
      </c>
      <c r="E4" s="2" t="s">
        <v>155</v>
      </c>
    </row>
    <row r="5" spans="2:5" ht="57.6" x14ac:dyDescent="0.3">
      <c r="B5" s="2" t="s">
        <v>13</v>
      </c>
      <c r="C5" s="2" t="s">
        <v>43</v>
      </c>
      <c r="D5" s="2" t="s">
        <v>156</v>
      </c>
      <c r="E5" s="2" t="s">
        <v>158</v>
      </c>
    </row>
    <row r="6" spans="2:5" ht="72" x14ac:dyDescent="0.3">
      <c r="B6" s="2" t="s">
        <v>13</v>
      </c>
      <c r="C6" s="2" t="s">
        <v>43</v>
      </c>
      <c r="D6" s="2" t="s">
        <v>157</v>
      </c>
      <c r="E6" s="2" t="s">
        <v>162</v>
      </c>
    </row>
    <row r="7" spans="2:5" ht="28.8" x14ac:dyDescent="0.3">
      <c r="B7" s="2" t="s">
        <v>13</v>
      </c>
      <c r="C7" s="2" t="s">
        <v>43</v>
      </c>
      <c r="D7" s="2" t="s">
        <v>159</v>
      </c>
      <c r="E7" s="2" t="s">
        <v>166</v>
      </c>
    </row>
    <row r="8" spans="2:5" x14ac:dyDescent="0.3">
      <c r="B8" s="2" t="s">
        <v>13</v>
      </c>
      <c r="C8" s="2" t="s">
        <v>43</v>
      </c>
      <c r="D8" s="2" t="s">
        <v>160</v>
      </c>
      <c r="E8" s="2"/>
    </row>
    <row r="9" spans="2:5" x14ac:dyDescent="0.3">
      <c r="B9" s="2" t="s">
        <v>13</v>
      </c>
      <c r="C9" s="2" t="s">
        <v>43</v>
      </c>
      <c r="D9" s="2" t="s">
        <v>161</v>
      </c>
      <c r="E9" s="2"/>
    </row>
    <row r="10" spans="2:5" x14ac:dyDescent="0.3">
      <c r="B10" s="2" t="s">
        <v>13</v>
      </c>
      <c r="C10" s="2" t="s">
        <v>43</v>
      </c>
      <c r="D10" s="2" t="s">
        <v>163</v>
      </c>
      <c r="E10" s="2"/>
    </row>
    <row r="11" spans="2:5" x14ac:dyDescent="0.3">
      <c r="B11" s="2" t="s">
        <v>13</v>
      </c>
      <c r="C11" s="2" t="s">
        <v>43</v>
      </c>
      <c r="D11" s="2" t="s">
        <v>164</v>
      </c>
      <c r="E11" s="2"/>
    </row>
    <row r="12" spans="2:5" x14ac:dyDescent="0.3">
      <c r="B12" s="2" t="s">
        <v>13</v>
      </c>
      <c r="C12" s="2" t="s">
        <v>43</v>
      </c>
      <c r="D12" s="2" t="s">
        <v>165</v>
      </c>
      <c r="E12" s="2"/>
    </row>
    <row r="13" spans="2:5" x14ac:dyDescent="0.3">
      <c r="B13" s="2" t="s">
        <v>13</v>
      </c>
      <c r="C13" s="2" t="s">
        <v>43</v>
      </c>
      <c r="D13" s="2" t="s">
        <v>167</v>
      </c>
      <c r="E13" s="2"/>
    </row>
    <row r="14" spans="2:5" x14ac:dyDescent="0.3">
      <c r="B14" s="2" t="s">
        <v>13</v>
      </c>
      <c r="C14" s="2" t="s">
        <v>43</v>
      </c>
      <c r="D14" s="2" t="s">
        <v>168</v>
      </c>
      <c r="E14" s="2"/>
    </row>
    <row r="15" spans="2:5" x14ac:dyDescent="0.3">
      <c r="B15" s="2" t="s">
        <v>13</v>
      </c>
      <c r="C15" s="2" t="s">
        <v>43</v>
      </c>
      <c r="D15" s="2" t="s">
        <v>169</v>
      </c>
      <c r="E15" s="2"/>
    </row>
    <row r="16" spans="2:5" x14ac:dyDescent="0.3">
      <c r="B16" s="2" t="s">
        <v>13</v>
      </c>
      <c r="C16" s="2" t="s">
        <v>43</v>
      </c>
      <c r="D16" s="2" t="s">
        <v>170</v>
      </c>
      <c r="E16" s="2"/>
    </row>
    <row r="17" spans="2:5" x14ac:dyDescent="0.3">
      <c r="B17" s="2" t="s">
        <v>13</v>
      </c>
      <c r="C17" s="2" t="s">
        <v>43</v>
      </c>
      <c r="D17" s="2" t="s">
        <v>171</v>
      </c>
      <c r="E17" s="2"/>
    </row>
    <row r="18" spans="2:5" x14ac:dyDescent="0.3">
      <c r="B18" s="2" t="s">
        <v>13</v>
      </c>
      <c r="C18" s="2" t="s">
        <v>43</v>
      </c>
      <c r="D18" s="2" t="s">
        <v>172</v>
      </c>
      <c r="E18" s="2"/>
    </row>
    <row r="19" spans="2:5" x14ac:dyDescent="0.3">
      <c r="B19" s="2" t="s">
        <v>13</v>
      </c>
      <c r="C19" s="2" t="s">
        <v>43</v>
      </c>
      <c r="D19" s="2" t="s">
        <v>173</v>
      </c>
      <c r="E19" s="2"/>
    </row>
    <row r="20" spans="2:5" x14ac:dyDescent="0.3">
      <c r="B20" s="2" t="s">
        <v>13</v>
      </c>
      <c r="C20" s="2" t="s">
        <v>43</v>
      </c>
      <c r="D20" s="2" t="s">
        <v>174</v>
      </c>
      <c r="E20" s="2"/>
    </row>
    <row r="21" spans="2:5" x14ac:dyDescent="0.3">
      <c r="B21" s="2" t="s">
        <v>13</v>
      </c>
      <c r="C21" s="2" t="s">
        <v>43</v>
      </c>
      <c r="D21" s="2" t="s">
        <v>175</v>
      </c>
      <c r="E21" s="2"/>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4" x14ac:dyDescent="0.3"/>
  <cols>
    <col min="2" max="2" width="12.21875" customWidth="1"/>
    <col min="4" max="4" width="20.44140625" bestFit="1" customWidth="1"/>
  </cols>
  <sheetData>
    <row r="2" spans="2:4" x14ac:dyDescent="0.3">
      <c r="B2" t="s">
        <v>110</v>
      </c>
      <c r="C2" t="s">
        <v>111</v>
      </c>
      <c r="D2" t="s">
        <v>112</v>
      </c>
    </row>
    <row r="3" spans="2:4" x14ac:dyDescent="0.3">
      <c r="B3" t="s">
        <v>102</v>
      </c>
      <c r="C3" t="s">
        <v>103</v>
      </c>
      <c r="D3" t="str">
        <f>+B3&amp;" "&amp;C3</f>
        <v>Paula Rojas</v>
      </c>
    </row>
    <row r="4" spans="2:4" x14ac:dyDescent="0.3">
      <c r="B4" t="s">
        <v>104</v>
      </c>
      <c r="C4" t="s">
        <v>105</v>
      </c>
      <c r="D4" t="str">
        <f t="shared" ref="D4:D27" si="0">+B4&amp;" "&amp;C4</f>
        <v>Fernanda Olivares</v>
      </c>
    </row>
    <row r="5" spans="2:4" x14ac:dyDescent="0.3">
      <c r="B5" t="s">
        <v>107</v>
      </c>
      <c r="C5" t="s">
        <v>106</v>
      </c>
      <c r="D5" t="str">
        <f t="shared" si="0"/>
        <v>Carolina Marió</v>
      </c>
    </row>
    <row r="6" spans="2:4" x14ac:dyDescent="0.3">
      <c r="B6" t="s">
        <v>108</v>
      </c>
      <c r="C6" t="s">
        <v>109</v>
      </c>
      <c r="D6" t="str">
        <f t="shared" si="0"/>
        <v>Natalia Arancibia</v>
      </c>
    </row>
    <row r="7" spans="2:4" x14ac:dyDescent="0.3">
      <c r="B7" t="s">
        <v>113</v>
      </c>
      <c r="C7" t="s">
        <v>114</v>
      </c>
      <c r="D7" t="str">
        <f t="shared" si="0"/>
        <v>Reyes Rodríguez</v>
      </c>
    </row>
    <row r="8" spans="2:4" x14ac:dyDescent="0.3">
      <c r="B8" t="s">
        <v>115</v>
      </c>
      <c r="D8" t="str">
        <f t="shared" si="0"/>
        <v xml:space="preserve">Monserrat </v>
      </c>
    </row>
    <row r="9" spans="2:4" x14ac:dyDescent="0.3">
      <c r="B9" t="s">
        <v>116</v>
      </c>
      <c r="C9" t="s">
        <v>117</v>
      </c>
      <c r="D9" t="str">
        <f t="shared" si="0"/>
        <v>Andrés Sebastián</v>
      </c>
    </row>
    <row r="10" spans="2:4" x14ac:dyDescent="0.3">
      <c r="B10" t="s">
        <v>118</v>
      </c>
      <c r="C10" t="s">
        <v>119</v>
      </c>
      <c r="D10" t="str">
        <f t="shared" si="0"/>
        <v>José Manuel Moro</v>
      </c>
    </row>
    <row r="11" spans="2:4" x14ac:dyDescent="0.3">
      <c r="B11" t="s">
        <v>120</v>
      </c>
      <c r="C11" t="s">
        <v>121</v>
      </c>
      <c r="D11" t="str">
        <f t="shared" si="0"/>
        <v>Luis Monsalve</v>
      </c>
    </row>
    <row r="12" spans="2:4" x14ac:dyDescent="0.3">
      <c r="B12" t="s">
        <v>122</v>
      </c>
      <c r="C12" t="s">
        <v>123</v>
      </c>
      <c r="D12" t="str">
        <f t="shared" si="0"/>
        <v>Christian Castro</v>
      </c>
    </row>
    <row r="13" spans="2:4" x14ac:dyDescent="0.3">
      <c r="B13" t="s">
        <v>124</v>
      </c>
      <c r="D13" t="str">
        <f t="shared" si="0"/>
        <v xml:space="preserve">Mario </v>
      </c>
    </row>
    <row r="14" spans="2:4" x14ac:dyDescent="0.3">
      <c r="B14" t="s">
        <v>125</v>
      </c>
      <c r="D14" t="str">
        <f t="shared" si="0"/>
        <v xml:space="preserve">Vivian </v>
      </c>
    </row>
    <row r="15" spans="2:4" x14ac:dyDescent="0.3">
      <c r="B15" t="s">
        <v>126</v>
      </c>
      <c r="D15" t="str">
        <f t="shared" si="0"/>
        <v xml:space="preserve">Edwin </v>
      </c>
    </row>
    <row r="16" spans="2:4" x14ac:dyDescent="0.3">
      <c r="B16" t="s">
        <v>127</v>
      </c>
      <c r="C16" t="s">
        <v>128</v>
      </c>
      <c r="D16" t="str">
        <f t="shared" si="0"/>
        <v>Clent Ebanks</v>
      </c>
    </row>
    <row r="17" spans="2:4" x14ac:dyDescent="0.3">
      <c r="B17" t="s">
        <v>129</v>
      </c>
      <c r="D17" t="str">
        <f t="shared" si="0"/>
        <v xml:space="preserve">Héctor </v>
      </c>
    </row>
    <row r="18" spans="2:4" x14ac:dyDescent="0.3">
      <c r="B18" t="s">
        <v>130</v>
      </c>
      <c r="D18" t="str">
        <f t="shared" si="0"/>
        <v xml:space="preserve">Ian </v>
      </c>
    </row>
    <row r="19" spans="2:4" x14ac:dyDescent="0.3">
      <c r="B19" t="s">
        <v>131</v>
      </c>
      <c r="D19" t="str">
        <f t="shared" si="0"/>
        <v xml:space="preserve">Víctor </v>
      </c>
    </row>
    <row r="20" spans="2:4" x14ac:dyDescent="0.3">
      <c r="B20" t="s">
        <v>132</v>
      </c>
      <c r="C20" t="s">
        <v>133</v>
      </c>
      <c r="D20" t="str">
        <f t="shared" si="0"/>
        <v>Claudia Garrido</v>
      </c>
    </row>
    <row r="21" spans="2:4" x14ac:dyDescent="0.3">
      <c r="B21" t="s">
        <v>134</v>
      </c>
      <c r="C21" t="s">
        <v>135</v>
      </c>
      <c r="D21" t="str">
        <f t="shared" si="0"/>
        <v>Astrid Holmgren</v>
      </c>
    </row>
    <row r="22" spans="2:4" x14ac:dyDescent="0.3">
      <c r="B22" t="s">
        <v>136</v>
      </c>
      <c r="C22" t="s">
        <v>137</v>
      </c>
      <c r="D22" t="str">
        <f t="shared" si="0"/>
        <v>Karen Farías</v>
      </c>
    </row>
    <row r="23" spans="2:4" x14ac:dyDescent="0.3">
      <c r="B23" t="s">
        <v>138</v>
      </c>
      <c r="C23" t="s">
        <v>139</v>
      </c>
      <c r="D23" t="str">
        <f t="shared" si="0"/>
        <v>Efraín Duarte</v>
      </c>
    </row>
    <row r="24" spans="2:4" x14ac:dyDescent="0.3">
      <c r="B24" t="s">
        <v>140</v>
      </c>
      <c r="C24" t="s">
        <v>141</v>
      </c>
      <c r="D24" t="str">
        <f t="shared" si="0"/>
        <v>Mª Victoria Colmenares</v>
      </c>
    </row>
    <row r="25" spans="2:4" x14ac:dyDescent="0.3">
      <c r="B25" t="s">
        <v>142</v>
      </c>
      <c r="C25" t="s">
        <v>143</v>
      </c>
      <c r="D25" t="str">
        <f t="shared" si="0"/>
        <v>Abner Jiménez</v>
      </c>
    </row>
    <row r="26" spans="2:4" x14ac:dyDescent="0.3">
      <c r="B26" t="s">
        <v>144</v>
      </c>
      <c r="C26" t="s">
        <v>145</v>
      </c>
      <c r="D26" t="str">
        <f t="shared" si="0"/>
        <v>Alfonso Quiroz</v>
      </c>
    </row>
    <row r="27" spans="2:4" x14ac:dyDescent="0.3">
      <c r="B27" t="s">
        <v>146</v>
      </c>
      <c r="C27" t="s">
        <v>147</v>
      </c>
      <c r="D27" t="str">
        <f t="shared" si="0"/>
        <v>Patricio Emanuelli</v>
      </c>
    </row>
    <row r="28" spans="2:4" x14ac:dyDescent="0.3">
      <c r="B28" t="s">
        <v>148</v>
      </c>
      <c r="C28" t="s">
        <v>149</v>
      </c>
      <c r="D28" t="str">
        <f>+B28&amp;" "&amp;C28</f>
        <v>Macarena Herrera</v>
      </c>
    </row>
    <row r="29" spans="2:4" x14ac:dyDescent="0.3">
      <c r="B29" t="s">
        <v>150</v>
      </c>
      <c r="C29" t="s">
        <v>151</v>
      </c>
      <c r="D29" t="str">
        <f>+B29&amp;" "&amp;C29</f>
        <v>Marta Benítez</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DATA`S</vt:lpstr>
      <vt:lpstr>PRODUCTOS</vt:lpstr>
      <vt:lpstr>MONITOREO</vt:lpstr>
      <vt:lpstr>Variables</vt:lpstr>
      <vt:lpstr>DATOS</vt:lpstr>
      <vt:lpstr>PERSONAS</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2020-10-25T16:21:16Z</dcterms:created>
  <dcterms:modified xsi:type="dcterms:W3CDTF">2020-10-26T01:45:29Z</dcterms:modified>
</cp:coreProperties>
</file>